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b38b2f07ce5004/Bureaublad/"/>
    </mc:Choice>
  </mc:AlternateContent>
  <xr:revisionPtr revIDLastSave="0" documentId="8_{5CB24BB5-335B-4261-91C2-E8E9727ABA7F}" xr6:coauthVersionLast="47" xr6:coauthVersionMax="47" xr10:uidLastSave="{00000000-0000-0000-0000-000000000000}"/>
  <bookViews>
    <workbookView xWindow="-110" yWindow="-110" windowWidth="19420" windowHeight="10300" tabRatio="994" firstSheet="4" activeTab="12" xr2:uid="{12BDC282-66F1-4D0F-902F-BC61A85B913C}"/>
  </bookViews>
  <sheets>
    <sheet name="350m SWIM" sheetId="1" r:id="rId1"/>
    <sheet name="500m SWIM" sheetId="4" r:id="rId2"/>
    <sheet name="3600m Bike" sheetId="5" r:id="rId3"/>
    <sheet name="3000m Run" sheetId="6" r:id="rId4"/>
    <sheet name=" Bike-Run T2" sheetId="7" r:id="rId5"/>
    <sheet name="Swim-Bike T1" sheetId="15" r:id="rId6"/>
    <sheet name="Estafette RUN" sheetId="8" r:id="rId7"/>
    <sheet name="Estafette BIKE" sheetId="9" r:id="rId8"/>
    <sheet name="Estafette SWIM" sheetId="10" r:id="rId9"/>
    <sheet name="Tri HW" sheetId="12" r:id="rId10"/>
    <sheet name="Bike Long" sheetId="13" r:id="rId11"/>
    <sheet name="Run Long" sheetId="14" r:id="rId12"/>
    <sheet name="Dames" sheetId="2" r:id="rId13"/>
    <sheet name="Heren" sheetId="3" r:id="rId1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V18" i="2"/>
  <c r="W18" i="2" s="1"/>
  <c r="V17" i="2"/>
  <c r="W17" i="2" s="1"/>
  <c r="V6" i="2"/>
  <c r="V12" i="2"/>
  <c r="V8" i="2"/>
  <c r="V9" i="2"/>
  <c r="V7" i="2"/>
  <c r="V5" i="2"/>
  <c r="V3" i="2"/>
  <c r="V4" i="2"/>
  <c r="V2" i="2"/>
  <c r="F29" i="3"/>
  <c r="P29" i="3" s="1"/>
  <c r="V33" i="3"/>
  <c r="W33" i="3" s="1"/>
  <c r="V31" i="3"/>
  <c r="V28" i="3"/>
  <c r="V27" i="3"/>
  <c r="V26" i="3"/>
  <c r="V24" i="3"/>
  <c r="V21" i="3"/>
  <c r="V10" i="3"/>
  <c r="V29" i="3"/>
  <c r="V20" i="3"/>
  <c r="V14" i="3"/>
  <c r="V19" i="3"/>
  <c r="V32" i="3"/>
  <c r="V9" i="3"/>
  <c r="V30" i="3"/>
  <c r="V18" i="3"/>
  <c r="V5" i="3"/>
  <c r="V17" i="3"/>
  <c r="V16" i="3"/>
  <c r="V25" i="3"/>
  <c r="V12" i="3"/>
  <c r="V13" i="3"/>
  <c r="V15" i="3"/>
  <c r="V23" i="3"/>
  <c r="V22" i="3"/>
  <c r="V11" i="3"/>
  <c r="V8" i="3"/>
  <c r="V7" i="3"/>
  <c r="V6" i="3"/>
  <c r="V4" i="3"/>
  <c r="V3" i="3"/>
  <c r="V2" i="3"/>
  <c r="T35" i="3"/>
  <c r="S35" i="3"/>
  <c r="R35" i="3"/>
  <c r="M35" i="3"/>
  <c r="L35" i="3"/>
  <c r="K35" i="3"/>
  <c r="I35" i="3"/>
  <c r="H35" i="3"/>
  <c r="G35" i="3"/>
  <c r="N24" i="3"/>
  <c r="P24" i="3" s="1"/>
  <c r="N21" i="3"/>
  <c r="P21" i="3" s="1"/>
  <c r="N10" i="3"/>
  <c r="N7" i="3"/>
  <c r="J10" i="3"/>
  <c r="J7" i="3"/>
  <c r="F7" i="3"/>
  <c r="F20" i="3"/>
  <c r="E11" i="3"/>
  <c r="E35" i="3" s="1"/>
  <c r="D2" i="3"/>
  <c r="T21" i="2"/>
  <c r="S21" i="2"/>
  <c r="R21" i="2"/>
  <c r="M21" i="2"/>
  <c r="L21" i="2"/>
  <c r="K21" i="2"/>
  <c r="I21" i="2"/>
  <c r="H21" i="2"/>
  <c r="G21" i="2"/>
  <c r="E21" i="2"/>
  <c r="N19" i="2"/>
  <c r="N10" i="2"/>
  <c r="N7" i="2"/>
  <c r="D16" i="2"/>
  <c r="D9" i="2"/>
  <c r="D15" i="2"/>
  <c r="F15" i="2" s="1"/>
  <c r="P15" i="2" s="1"/>
  <c r="W15" i="2" s="1"/>
  <c r="D7" i="2"/>
  <c r="F7" i="2" s="1"/>
  <c r="P7" i="2" s="1"/>
  <c r="W7" i="2" s="1"/>
  <c r="D6" i="3"/>
  <c r="D8" i="3"/>
  <c r="D14" i="3"/>
  <c r="D19" i="3"/>
  <c r="D32" i="3"/>
  <c r="D9" i="3"/>
  <c r="D30" i="3"/>
  <c r="F30" i="3" s="1"/>
  <c r="P30" i="3" s="1"/>
  <c r="D5" i="3"/>
  <c r="D17" i="3"/>
  <c r="D16" i="3"/>
  <c r="D12" i="3"/>
  <c r="D13" i="3"/>
  <c r="D4" i="3"/>
  <c r="D23" i="3"/>
  <c r="F23" i="3" s="1"/>
  <c r="D22" i="3"/>
  <c r="D11" i="3"/>
  <c r="C2" i="3"/>
  <c r="N6" i="3"/>
  <c r="N8" i="3"/>
  <c r="N9" i="3"/>
  <c r="N5" i="3"/>
  <c r="N12" i="3"/>
  <c r="N13" i="3"/>
  <c r="N4" i="3"/>
  <c r="N11" i="3"/>
  <c r="N3" i="3"/>
  <c r="N2" i="3"/>
  <c r="J6" i="3"/>
  <c r="J8" i="3"/>
  <c r="J14" i="3"/>
  <c r="J9" i="3"/>
  <c r="J18" i="3"/>
  <c r="J5" i="3"/>
  <c r="J17" i="3"/>
  <c r="J13" i="3"/>
  <c r="J4" i="3"/>
  <c r="J3" i="3"/>
  <c r="C9" i="2"/>
  <c r="J25" i="4"/>
  <c r="H25" i="4"/>
  <c r="F25" i="4"/>
  <c r="D25" i="4"/>
  <c r="J24" i="4"/>
  <c r="H24" i="4"/>
  <c r="F24" i="4"/>
  <c r="D24" i="4"/>
  <c r="J23" i="4"/>
  <c r="H23" i="4"/>
  <c r="F23" i="4"/>
  <c r="D23" i="4"/>
  <c r="J22" i="4"/>
  <c r="H22" i="4"/>
  <c r="F22" i="4"/>
  <c r="D22" i="4"/>
  <c r="J21" i="4"/>
  <c r="H21" i="4"/>
  <c r="F21" i="4"/>
  <c r="D21" i="4"/>
  <c r="J20" i="4"/>
  <c r="H20" i="4"/>
  <c r="F20" i="4"/>
  <c r="D20" i="4"/>
  <c r="J19" i="4"/>
  <c r="H19" i="4"/>
  <c r="F19" i="4"/>
  <c r="D19" i="4"/>
  <c r="J18" i="4"/>
  <c r="H18" i="4"/>
  <c r="F18" i="4"/>
  <c r="D18" i="4"/>
  <c r="J17" i="4"/>
  <c r="H17" i="4"/>
  <c r="F17" i="4"/>
  <c r="D17" i="4"/>
  <c r="J16" i="4"/>
  <c r="H16" i="4"/>
  <c r="F16" i="4"/>
  <c r="D16" i="4"/>
  <c r="J15" i="4"/>
  <c r="H15" i="4"/>
  <c r="F15" i="4"/>
  <c r="D15" i="4"/>
  <c r="J14" i="4"/>
  <c r="H14" i="4"/>
  <c r="F14" i="4"/>
  <c r="D14" i="4"/>
  <c r="J13" i="4"/>
  <c r="H13" i="4"/>
  <c r="F13" i="4"/>
  <c r="D13" i="4"/>
  <c r="J12" i="4"/>
  <c r="H12" i="4"/>
  <c r="F12" i="4"/>
  <c r="D12" i="4"/>
  <c r="J11" i="4"/>
  <c r="H11" i="4"/>
  <c r="F11" i="4"/>
  <c r="D11" i="4"/>
  <c r="J10" i="4"/>
  <c r="H10" i="4"/>
  <c r="F10" i="4"/>
  <c r="D10" i="4"/>
  <c r="E9" i="4"/>
  <c r="G9" i="4" s="1"/>
  <c r="I9" i="4" s="1"/>
  <c r="J9" i="4" s="1"/>
  <c r="J8" i="4"/>
  <c r="H8" i="4"/>
  <c r="F8" i="4"/>
  <c r="D8" i="4"/>
  <c r="J7" i="4"/>
  <c r="H7" i="4"/>
  <c r="F7" i="4"/>
  <c r="D7" i="4"/>
  <c r="J6" i="4"/>
  <c r="H6" i="4"/>
  <c r="F6" i="4"/>
  <c r="D6" i="4"/>
  <c r="J5" i="4"/>
  <c r="H5" i="4"/>
  <c r="F5" i="4"/>
  <c r="D5" i="4"/>
  <c r="J4" i="4"/>
  <c r="H4" i="4"/>
  <c r="F4" i="4"/>
  <c r="D4" i="4"/>
  <c r="J3" i="4"/>
  <c r="H3" i="4"/>
  <c r="F3" i="4"/>
  <c r="D3" i="4"/>
  <c r="J2" i="4"/>
  <c r="H2" i="4"/>
  <c r="F2" i="4"/>
  <c r="D2" i="4"/>
  <c r="W31" i="3" l="1"/>
  <c r="W29" i="3"/>
  <c r="W27" i="3"/>
  <c r="W28" i="3"/>
  <c r="W26" i="3"/>
  <c r="N35" i="3"/>
  <c r="W21" i="3"/>
  <c r="W24" i="3"/>
  <c r="D35" i="3"/>
  <c r="P20" i="3"/>
  <c r="W20" i="3" s="1"/>
  <c r="P7" i="3"/>
  <c r="P10" i="3"/>
  <c r="W10" i="3" s="1"/>
  <c r="F25" i="3"/>
  <c r="P23" i="3"/>
  <c r="W23" i="3" s="1"/>
  <c r="W30" i="3"/>
  <c r="D21" i="2"/>
  <c r="F16" i="2"/>
  <c r="P16" i="2" s="1"/>
  <c r="W16" i="2" s="1"/>
  <c r="F9" i="2"/>
  <c r="P9" i="2" s="1"/>
  <c r="W9" i="2" s="1"/>
  <c r="W7" i="3" l="1"/>
  <c r="P25" i="3"/>
  <c r="W25" i="3" s="1"/>
  <c r="C15" i="3"/>
  <c r="F15" i="3" s="1"/>
  <c r="P15" i="3" s="1"/>
  <c r="W15" i="3" s="1"/>
  <c r="C22" i="3"/>
  <c r="F22" i="3" s="1"/>
  <c r="P22" i="3" s="1"/>
  <c r="W22" i="3" s="1"/>
  <c r="C11" i="3"/>
  <c r="F11" i="3" s="1"/>
  <c r="P11" i="3" s="1"/>
  <c r="W11" i="3" s="1"/>
  <c r="C4" i="3"/>
  <c r="C6" i="3"/>
  <c r="C13" i="3"/>
  <c r="C16" i="3"/>
  <c r="C18" i="3"/>
  <c r="C5" i="3"/>
  <c r="C8" i="3"/>
  <c r="C9" i="3"/>
  <c r="C12" i="3"/>
  <c r="C17" i="3"/>
  <c r="C19" i="3"/>
  <c r="C14" i="3"/>
  <c r="C32" i="3"/>
  <c r="C3" i="3"/>
  <c r="C12" i="2"/>
  <c r="F12" i="2" s="1"/>
  <c r="P12" i="2" s="1"/>
  <c r="W12" i="2" s="1"/>
  <c r="C20" i="2"/>
  <c r="F20" i="2" s="1"/>
  <c r="C11" i="2"/>
  <c r="C8" i="2"/>
  <c r="C6" i="2"/>
  <c r="C14" i="2"/>
  <c r="C13" i="2"/>
  <c r="C4" i="2"/>
  <c r="C3" i="2"/>
  <c r="C10" i="2"/>
  <c r="C5" i="2"/>
  <c r="C2" i="2"/>
  <c r="F13" i="1"/>
  <c r="F29" i="1"/>
  <c r="D29" i="1"/>
  <c r="D9" i="1"/>
  <c r="F6" i="1"/>
  <c r="D6" i="1"/>
  <c r="F3" i="1"/>
  <c r="F4" i="1"/>
  <c r="F8" i="1"/>
  <c r="F7" i="1"/>
  <c r="F9" i="1"/>
  <c r="F10" i="1"/>
  <c r="F11" i="1"/>
  <c r="F27" i="1"/>
  <c r="F16" i="1"/>
  <c r="F19" i="1"/>
  <c r="F14" i="1"/>
  <c r="F18" i="1"/>
  <c r="F15" i="1"/>
  <c r="F17" i="1"/>
  <c r="F21" i="1"/>
  <c r="F12" i="1"/>
  <c r="F23" i="1"/>
  <c r="F20" i="1"/>
  <c r="F25" i="1"/>
  <c r="F24" i="1"/>
  <c r="F22" i="1"/>
  <c r="F26" i="1"/>
  <c r="F28" i="1"/>
  <c r="D3" i="1"/>
  <c r="D4" i="1"/>
  <c r="D5" i="1"/>
  <c r="D8" i="1"/>
  <c r="D7" i="1"/>
  <c r="D10" i="1"/>
  <c r="D11" i="1"/>
  <c r="D27" i="1"/>
  <c r="D13" i="1"/>
  <c r="D16" i="1"/>
  <c r="D19" i="1"/>
  <c r="D14" i="1"/>
  <c r="D18" i="1"/>
  <c r="D15" i="1"/>
  <c r="D17" i="1"/>
  <c r="D21" i="1"/>
  <c r="D12" i="1"/>
  <c r="D23" i="1"/>
  <c r="D20" i="1"/>
  <c r="D25" i="1"/>
  <c r="D24" i="1"/>
  <c r="D22" i="1"/>
  <c r="D26" i="1"/>
  <c r="D28" i="1"/>
  <c r="F2" i="1"/>
  <c r="D2" i="1"/>
  <c r="C35" i="3" l="1"/>
  <c r="F2" i="2"/>
  <c r="C21" i="2"/>
  <c r="P20" i="2"/>
  <c r="W20" i="2" s="1"/>
  <c r="N13" i="2"/>
  <c r="N14" i="2"/>
  <c r="P14" i="2" l="1"/>
  <c r="W14" i="2" s="1"/>
  <c r="N6" i="2" l="1"/>
  <c r="N11" i="2"/>
  <c r="N3" i="2"/>
  <c r="N4" i="2"/>
  <c r="N5" i="2"/>
  <c r="J8" i="2"/>
  <c r="J3" i="2"/>
  <c r="J4" i="2"/>
  <c r="J5" i="2"/>
  <c r="F8" i="2"/>
  <c r="F10" i="2"/>
  <c r="F11" i="2"/>
  <c r="F3" i="2"/>
  <c r="F4" i="2"/>
  <c r="F5" i="2"/>
  <c r="N2" i="2"/>
  <c r="J2" i="2"/>
  <c r="J2" i="3"/>
  <c r="J35" i="3" s="1"/>
  <c r="F6" i="3"/>
  <c r="P6" i="3" s="1"/>
  <c r="F19" i="3"/>
  <c r="P19" i="3" s="1"/>
  <c r="W19" i="3" s="1"/>
  <c r="F14" i="3"/>
  <c r="P14" i="3" s="1"/>
  <c r="W14" i="3" s="1"/>
  <c r="F8" i="3"/>
  <c r="P8" i="3" s="1"/>
  <c r="F9" i="3"/>
  <c r="P9" i="3" s="1"/>
  <c r="W9" i="3" s="1"/>
  <c r="F32" i="3"/>
  <c r="F5" i="3"/>
  <c r="P5" i="3" s="1"/>
  <c r="W5" i="3" s="1"/>
  <c r="F13" i="3"/>
  <c r="P13" i="3" s="1"/>
  <c r="W13" i="3" s="1"/>
  <c r="F18" i="3"/>
  <c r="P18" i="3" s="1"/>
  <c r="W18" i="3" s="1"/>
  <c r="F16" i="3"/>
  <c r="P16" i="3" s="1"/>
  <c r="W16" i="3" s="1"/>
  <c r="F12" i="3"/>
  <c r="P12" i="3" s="1"/>
  <c r="W12" i="3" s="1"/>
  <c r="F17" i="3"/>
  <c r="P17" i="3" s="1"/>
  <c r="W17" i="3" s="1"/>
  <c r="F2" i="3"/>
  <c r="F4" i="3"/>
  <c r="F3" i="3"/>
  <c r="P3" i="3" s="1"/>
  <c r="W3" i="3" s="1"/>
  <c r="P32" i="3" l="1"/>
  <c r="W32" i="3" s="1"/>
  <c r="F35" i="3"/>
  <c r="W8" i="3"/>
  <c r="W6" i="3"/>
  <c r="P4" i="3"/>
  <c r="W4" i="3" s="1"/>
  <c r="J21" i="2"/>
  <c r="N21" i="2"/>
  <c r="F21" i="2"/>
  <c r="P2" i="2"/>
  <c r="W2" i="2" s="1"/>
  <c r="P5" i="2"/>
  <c r="W5" i="2" s="1"/>
  <c r="P13" i="2"/>
  <c r="W13" i="2" s="1"/>
  <c r="P4" i="2"/>
  <c r="W4" i="2" s="1"/>
  <c r="P11" i="2"/>
  <c r="W11" i="2" s="1"/>
  <c r="P6" i="2"/>
  <c r="W6" i="2" s="1"/>
  <c r="P3" i="2"/>
  <c r="W3" i="2" s="1"/>
  <c r="P10" i="2"/>
  <c r="W10" i="2" s="1"/>
  <c r="P19" i="2"/>
  <c r="W19" i="2" s="1"/>
  <c r="P8" i="2"/>
  <c r="W8" i="2" s="1"/>
  <c r="P2" i="3"/>
  <c r="P35" i="3" l="1"/>
  <c r="W2" i="3"/>
  <c r="P21" i="2"/>
  <c r="W21" i="2" l="1"/>
</calcChain>
</file>

<file path=xl/sharedStrings.xml><?xml version="1.0" encoding="utf-8"?>
<sst xmlns="http://schemas.openxmlformats.org/spreadsheetml/2006/main" count="645" uniqueCount="324">
  <si>
    <t>Plaats</t>
  </si>
  <si>
    <t>Naam</t>
  </si>
  <si>
    <t>Kees Alblas</t>
  </si>
  <si>
    <t>Finish</t>
  </si>
  <si>
    <t>Punten</t>
  </si>
  <si>
    <t>Jan van Bennekom</t>
  </si>
  <si>
    <t>Ron Verhaar</t>
  </si>
  <si>
    <t>Anton Mol</t>
  </si>
  <si>
    <t>Johan Plomp</t>
  </si>
  <si>
    <t>Jorg Verweij</t>
  </si>
  <si>
    <t>Leo Huisman</t>
  </si>
  <si>
    <t>Loes van Rijsoort</t>
  </si>
  <si>
    <t>Arie van der Stel</t>
  </si>
  <si>
    <t>Gerard van Wissen</t>
  </si>
  <si>
    <t>Conny Latooij</t>
  </si>
  <si>
    <t>Jeroen van Waardenburg</t>
  </si>
  <si>
    <t>Rene van Waardenburg</t>
  </si>
  <si>
    <t>Senna Mol</t>
  </si>
  <si>
    <t>Ron Meijsen</t>
  </si>
  <si>
    <t>Marianne Muijzer</t>
  </si>
  <si>
    <t>Wouter van der Meijde</t>
  </si>
  <si>
    <t>Meine van der Graaf</t>
  </si>
  <si>
    <t>Wilma Polderman</t>
  </si>
  <si>
    <t>Izebela Pruss</t>
  </si>
  <si>
    <t>Bethy van den Heuvel</t>
  </si>
  <si>
    <t>Marie-Jose Torenvliet</t>
  </si>
  <si>
    <t>Johan van der Eijk</t>
  </si>
  <si>
    <t>SWIM</t>
  </si>
  <si>
    <t>Bike</t>
  </si>
  <si>
    <t>RUN</t>
  </si>
  <si>
    <t>BIKE</t>
  </si>
  <si>
    <t>Ron Huizer</t>
  </si>
  <si>
    <t>Ger van de Werken</t>
  </si>
  <si>
    <t>Bike 3600m</t>
  </si>
  <si>
    <t>Individueel 3500m</t>
  </si>
  <si>
    <t>Estafette Team 7000m</t>
  </si>
  <si>
    <t>Marie-José Torenvliet</t>
  </si>
  <si>
    <t>Andrea de Winkel</t>
  </si>
  <si>
    <t>Plaats Individueel 10.8 km</t>
  </si>
  <si>
    <t>Ronde 1</t>
  </si>
  <si>
    <t>Ronde 2</t>
  </si>
  <si>
    <t>Ronde 3</t>
  </si>
  <si>
    <t>Estafette team 21.6 km</t>
  </si>
  <si>
    <t>Estafette team  1000m</t>
  </si>
  <si>
    <t>Plaats Individueel 500 m</t>
  </si>
  <si>
    <t>Bike-Run</t>
  </si>
  <si>
    <t>Swim+T</t>
  </si>
  <si>
    <t>Ronde 4</t>
  </si>
  <si>
    <t>Einduitslag CK</t>
  </si>
  <si>
    <t>350m</t>
  </si>
  <si>
    <t>500m</t>
  </si>
  <si>
    <t>Esta</t>
  </si>
  <si>
    <t>3600m</t>
  </si>
  <si>
    <t>3000m</t>
  </si>
  <si>
    <t>COMB</t>
  </si>
  <si>
    <t>2e 100m</t>
  </si>
  <si>
    <t>3e 100m</t>
  </si>
  <si>
    <t>Pieter Coen Ouwehand</t>
  </si>
  <si>
    <t>-</t>
  </si>
  <si>
    <t>Egbert Touw</t>
  </si>
  <si>
    <t>Addie Streefkerk</t>
  </si>
  <si>
    <t>Rolf Burke</t>
  </si>
  <si>
    <t>Sharon Buurman</t>
  </si>
  <si>
    <t>4e 100m</t>
  </si>
  <si>
    <t>5e 100m</t>
  </si>
  <si>
    <t>Peter Bruins</t>
  </si>
  <si>
    <t>Peter Dealmans</t>
  </si>
  <si>
    <t>Chimène Benningshof</t>
  </si>
  <si>
    <t>Jan Willem Verschoor</t>
  </si>
  <si>
    <t>Natasha van der Meide</t>
  </si>
  <si>
    <t>Hanneke Deijl</t>
  </si>
  <si>
    <t>Martine Oldhoff</t>
  </si>
  <si>
    <t>nvt</t>
  </si>
  <si>
    <t>Peter Daelmans</t>
  </si>
  <si>
    <t>Aart van de Breevaart-Bravenboer</t>
  </si>
  <si>
    <t>T2+RUN 500m</t>
  </si>
  <si>
    <t>Wouter van der Meide</t>
  </si>
  <si>
    <t>Stan van der Meijde</t>
  </si>
  <si>
    <t>N/A</t>
  </si>
  <si>
    <t>Petra Hitsert</t>
  </si>
  <si>
    <t>11:13,11</t>
  </si>
  <si>
    <t>11:25,48</t>
  </si>
  <si>
    <t>Niels van den Bosch</t>
  </si>
  <si>
    <t>11:15,28</t>
  </si>
  <si>
    <t xml:space="preserve">14:09,79	</t>
  </si>
  <si>
    <t>12:02,39</t>
  </si>
  <si>
    <t xml:space="preserve">13:49,80		</t>
  </si>
  <si>
    <t>14:07,54</t>
  </si>
  <si>
    <t>14:22,59</t>
  </si>
  <si>
    <t>Sam van Rhijn</t>
  </si>
  <si>
    <t xml:space="preserve">14:36,90	</t>
  </si>
  <si>
    <t>14:19,96</t>
  </si>
  <si>
    <t>Rik van Dijk</t>
  </si>
  <si>
    <t>15:19,33</t>
  </si>
  <si>
    <t>Niels Schmidt</t>
  </si>
  <si>
    <t>* korter afstand gezwommen</t>
  </si>
  <si>
    <t>Koen van der Meer</t>
  </si>
  <si>
    <t>n/a</t>
  </si>
  <si>
    <t>Olaf Torenvliet</t>
  </si>
  <si>
    <t>Martine/Herm-Jan</t>
  </si>
  <si>
    <t>Marianne/Pieter Coen</t>
  </si>
  <si>
    <t>30:27</t>
  </si>
  <si>
    <t>30:46</t>
  </si>
  <si>
    <t>Jeroen/Rene</t>
  </si>
  <si>
    <t>31:53</t>
  </si>
  <si>
    <t>Marie-Jose/Olaf</t>
  </si>
  <si>
    <t>36:01</t>
  </si>
  <si>
    <t>Bethy/Ger</t>
  </si>
  <si>
    <t>37:35</t>
  </si>
  <si>
    <t>Herm-Jan Wolters</t>
  </si>
  <si>
    <t>Jeroen + Marianne</t>
  </si>
  <si>
    <t>36.14</t>
  </si>
  <si>
    <t>Anton + Ger</t>
  </si>
  <si>
    <t>36.26</t>
  </si>
  <si>
    <t>Ron + Rene</t>
  </si>
  <si>
    <t>35.24</t>
  </si>
  <si>
    <t>Marie-Jose + Gerard</t>
  </si>
  <si>
    <t>39.09</t>
  </si>
  <si>
    <t>15.43</t>
  </si>
  <si>
    <t>15.59</t>
  </si>
  <si>
    <t>17.16</t>
  </si>
  <si>
    <t>18.09</t>
  </si>
  <si>
    <t>19.10</t>
  </si>
  <si>
    <t>19.41</t>
  </si>
  <si>
    <t>20.15</t>
  </si>
  <si>
    <t>21.00</t>
  </si>
  <si>
    <t>22.37</t>
  </si>
  <si>
    <t>15.44</t>
  </si>
  <si>
    <t>15.51</t>
  </si>
  <si>
    <t>17.23</t>
  </si>
  <si>
    <t>17.38</t>
  </si>
  <si>
    <t>18.56</t>
  </si>
  <si>
    <t>19.30</t>
  </si>
  <si>
    <t>19.50</t>
  </si>
  <si>
    <t>19.53</t>
  </si>
  <si>
    <t>23.03</t>
  </si>
  <si>
    <t>1.32</t>
  </si>
  <si>
    <t>1.43</t>
  </si>
  <si>
    <t>1.44</t>
  </si>
  <si>
    <t>1.45</t>
  </si>
  <si>
    <t>8.28</t>
  </si>
  <si>
    <t>1.34</t>
  </si>
  <si>
    <t>1.29</t>
  </si>
  <si>
    <t>1.31</t>
  </si>
  <si>
    <t>1.28</t>
  </si>
  <si>
    <t>7.26</t>
  </si>
  <si>
    <t>9.26</t>
  </si>
  <si>
    <t>15.26</t>
  </si>
  <si>
    <t>Jorg &amp; Egbert</t>
  </si>
  <si>
    <t>15.54</t>
  </si>
  <si>
    <t>Andrea&amp;Gerard</t>
  </si>
  <si>
    <t>18.52</t>
  </si>
  <si>
    <t>1.40</t>
  </si>
  <si>
    <t>1.51</t>
  </si>
  <si>
    <t>1.54</t>
  </si>
  <si>
    <t>1.55</t>
  </si>
  <si>
    <t>9.14</t>
  </si>
  <si>
    <t>9.18</t>
  </si>
  <si>
    <t>1.46</t>
  </si>
  <si>
    <t>1.58</t>
  </si>
  <si>
    <t>1.59</t>
  </si>
  <si>
    <t>2.01</t>
  </si>
  <si>
    <t>9.38</t>
  </si>
  <si>
    <t>Anton &amp; Bethy</t>
  </si>
  <si>
    <t>15.15</t>
  </si>
  <si>
    <t>1.23</t>
  </si>
  <si>
    <t>1.24</t>
  </si>
  <si>
    <t>1.25</t>
  </si>
  <si>
    <t>1.35</t>
  </si>
  <si>
    <t>7.39</t>
  </si>
  <si>
    <t>1.53</t>
  </si>
  <si>
    <t>1.33</t>
  </si>
  <si>
    <t>7.36</t>
  </si>
  <si>
    <t>1.17</t>
  </si>
  <si>
    <t>1.26</t>
  </si>
  <si>
    <t>7.05</t>
  </si>
  <si>
    <t>Senna &amp; Chimene</t>
  </si>
  <si>
    <t>15.33</t>
  </si>
  <si>
    <t>3.25</t>
  </si>
  <si>
    <t>7.32</t>
  </si>
  <si>
    <t>1.20</t>
  </si>
  <si>
    <t>1.30</t>
  </si>
  <si>
    <t>M-J &amp; Rene</t>
  </si>
  <si>
    <t>14.46</t>
  </si>
  <si>
    <t>7.14</t>
  </si>
  <si>
    <t>Johan &amp; Wouter</t>
  </si>
  <si>
    <t>16.03</t>
  </si>
  <si>
    <t>1.38</t>
  </si>
  <si>
    <t>1.27</t>
  </si>
  <si>
    <t>7.35</t>
  </si>
  <si>
    <t>1.15</t>
  </si>
  <si>
    <t>7.03</t>
  </si>
  <si>
    <t>2.06</t>
  </si>
  <si>
    <t>2.00</t>
  </si>
  <si>
    <t>1.56</t>
  </si>
  <si>
    <t>9.42</t>
  </si>
  <si>
    <t>7.06</t>
  </si>
  <si>
    <t>Marianne &amp; Koen</t>
  </si>
  <si>
    <t>16.45</t>
  </si>
  <si>
    <t>Jimmy &amp; Rolf</t>
  </si>
  <si>
    <t>1.41</t>
  </si>
  <si>
    <t>1.47</t>
  </si>
  <si>
    <t>8.20</t>
  </si>
  <si>
    <t>1.42</t>
  </si>
  <si>
    <t>Ron &amp; Ger</t>
  </si>
  <si>
    <t>DQ</t>
  </si>
  <si>
    <t>Gerard Brand</t>
  </si>
  <si>
    <t>2.40</t>
  </si>
  <si>
    <t>1.57</t>
  </si>
  <si>
    <t>DNF</t>
  </si>
  <si>
    <t>7.38</t>
  </si>
  <si>
    <t>7.40</t>
  </si>
  <si>
    <t>8.32</t>
  </si>
  <si>
    <t>7.45</t>
  </si>
  <si>
    <t>8.27</t>
  </si>
  <si>
    <t>8.08</t>
  </si>
  <si>
    <t>7.43</t>
  </si>
  <si>
    <t>9.37</t>
  </si>
  <si>
    <t>Jimmy Boon</t>
  </si>
  <si>
    <t>11.03</t>
  </si>
  <si>
    <t>12.13</t>
  </si>
  <si>
    <t>René van Waardenburg</t>
  </si>
  <si>
    <t>Andrea de Winkel-Koehof</t>
  </si>
  <si>
    <t>Note: 2023 was zonder wetsuit.</t>
  </si>
  <si>
    <t>in 2024 hebben alleen Senna en Anton zonder wetsuit gezwommen!</t>
  </si>
  <si>
    <t>Johan van Eijk</t>
  </si>
  <si>
    <t>5.06</t>
  </si>
  <si>
    <t>5.08</t>
  </si>
  <si>
    <t>5.13</t>
  </si>
  <si>
    <t>5.19</t>
  </si>
  <si>
    <t>20.46</t>
  </si>
  <si>
    <r>
      <t>Ren</t>
    </r>
    <r>
      <rPr>
        <sz val="11"/>
        <color theme="1"/>
        <rFont val="Aptos Narrow"/>
        <family val="2"/>
      </rPr>
      <t>é</t>
    </r>
    <r>
      <rPr>
        <sz val="11"/>
        <color theme="1"/>
        <rFont val="Calibri"/>
        <family val="2"/>
      </rPr>
      <t xml:space="preserve"> van Waardenburg</t>
    </r>
  </si>
  <si>
    <t>Amber Hulleman</t>
  </si>
  <si>
    <t>5.29</t>
  </si>
  <si>
    <t>5.39</t>
  </si>
  <si>
    <t>5.24</t>
  </si>
  <si>
    <t>5.22</t>
  </si>
  <si>
    <t>21.34</t>
  </si>
  <si>
    <t>5.36</t>
  </si>
  <si>
    <t>5.35</t>
  </si>
  <si>
    <t>5.45</t>
  </si>
  <si>
    <t>5.37</t>
  </si>
  <si>
    <t>22.33</t>
  </si>
  <si>
    <t>5.40</t>
  </si>
  <si>
    <t>5.41</t>
  </si>
  <si>
    <t>5.43</t>
  </si>
  <si>
    <t>22.45</t>
  </si>
  <si>
    <t>5.42</t>
  </si>
  <si>
    <t>5.47</t>
  </si>
  <si>
    <t>22.57</t>
  </si>
  <si>
    <t>6.01</t>
  </si>
  <si>
    <t>6.20</t>
  </si>
  <si>
    <t>6.15</t>
  </si>
  <si>
    <t>6.08</t>
  </si>
  <si>
    <t>24.44</t>
  </si>
  <si>
    <t>6.16</t>
  </si>
  <si>
    <t>6.28</t>
  </si>
  <si>
    <t>6.37</t>
  </si>
  <si>
    <t>6.24</t>
  </si>
  <si>
    <t>25.45</t>
  </si>
  <si>
    <t>6.41</t>
  </si>
  <si>
    <t>6.51</t>
  </si>
  <si>
    <t>6.48</t>
  </si>
  <si>
    <t>27.01</t>
  </si>
  <si>
    <t>7.00</t>
  </si>
  <si>
    <t>7.08</t>
  </si>
  <si>
    <t>7.12</t>
  </si>
  <si>
    <t>28.11</t>
  </si>
  <si>
    <t>6.47</t>
  </si>
  <si>
    <t>7.16</t>
  </si>
  <si>
    <t>7.19</t>
  </si>
  <si>
    <t>28.36</t>
  </si>
  <si>
    <t>7.58</t>
  </si>
  <si>
    <t>7.55</t>
  </si>
  <si>
    <t>7.51</t>
  </si>
  <si>
    <t>31.22</t>
  </si>
  <si>
    <t>Max Huisman</t>
  </si>
  <si>
    <t>Autillia Stapper</t>
  </si>
  <si>
    <t>Isabella Pruss</t>
  </si>
  <si>
    <t>Marjan Goudswaard</t>
  </si>
  <si>
    <t>19.06</t>
  </si>
  <si>
    <t>19.42</t>
  </si>
  <si>
    <t>19.45</t>
  </si>
  <si>
    <t>20.03</t>
  </si>
  <si>
    <t>20.55</t>
  </si>
  <si>
    <t>21.50</t>
  </si>
  <si>
    <t>21.58</t>
  </si>
  <si>
    <t>25.08</t>
  </si>
  <si>
    <t>25.16</t>
  </si>
  <si>
    <t>25.27</t>
  </si>
  <si>
    <t>26.16</t>
  </si>
  <si>
    <t>28.44</t>
  </si>
  <si>
    <t>30.03</t>
  </si>
  <si>
    <t>33.43</t>
  </si>
  <si>
    <t>34.10</t>
  </si>
  <si>
    <t>14k4</t>
  </si>
  <si>
    <t>Swim-Bike</t>
  </si>
  <si>
    <t>Martine Olthoff</t>
  </si>
  <si>
    <t>5000m</t>
  </si>
  <si>
    <t>Tri HW</t>
  </si>
  <si>
    <t>Triathlon Hoeksche Waard</t>
  </si>
  <si>
    <t>Kwart-tijd</t>
  </si>
  <si>
    <t>PUNTEN</t>
  </si>
  <si>
    <t>Achtste tijd</t>
  </si>
  <si>
    <t>02:03:07</t>
  </si>
  <si>
    <t>02:06:07</t>
  </si>
  <si>
    <r>
      <t>Ren</t>
    </r>
    <r>
      <rPr>
        <sz val="11"/>
        <color theme="1"/>
        <rFont val="Aptos Narrow"/>
        <family val="2"/>
      </rPr>
      <t>é</t>
    </r>
    <r>
      <rPr>
        <sz val="11"/>
        <color theme="1"/>
        <rFont val="Calibri"/>
        <family val="2"/>
        <scheme val="minor"/>
      </rPr>
      <t xml:space="preserve"> van Waardenburg</t>
    </r>
  </si>
  <si>
    <t>02:09:24</t>
  </si>
  <si>
    <t>02:10:43</t>
  </si>
  <si>
    <t>02:12:20</t>
  </si>
  <si>
    <t>02:13:06</t>
  </si>
  <si>
    <t>02:24:24</t>
  </si>
  <si>
    <t>Mike Stelzer</t>
  </si>
  <si>
    <t>Mateï Guttenberg</t>
  </si>
  <si>
    <t>Richard van der Maas</t>
  </si>
  <si>
    <t>Karuna Torenvliet</t>
  </si>
  <si>
    <t>Carla van den Berg</t>
  </si>
  <si>
    <t>Jeroen Buurman</t>
  </si>
  <si>
    <t>Aart van de Breevaart Bravenboer</t>
  </si>
  <si>
    <t>Addie Streefkerk-Wegman</t>
  </si>
  <si>
    <t>`</t>
  </si>
  <si>
    <t>best of multi</t>
  </si>
  <si>
    <t>End</t>
  </si>
  <si>
    <t>1 x eerste 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</si>
</sst>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20" fontId="0" fillId="0" borderId="0" xfId="0" quotePrefix="1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0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20" fontId="0" fillId="0" borderId="0" xfId="0" quotePrefix="1" applyNumberFormat="1" applyAlignment="1">
      <alignment horizontal="right"/>
    </xf>
    <xf numFmtId="20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/>
    <xf numFmtId="20" fontId="0" fillId="0" borderId="0" xfId="0" applyNumberForma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20" fontId="8" fillId="0" borderId="0" xfId="0" applyNumberFormat="1" applyFont="1" applyAlignment="1">
      <alignment vertical="center"/>
    </xf>
    <xf numFmtId="20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0" fontId="4" fillId="0" borderId="0" xfId="0" applyNumberFormat="1" applyFont="1"/>
    <xf numFmtId="1" fontId="6" fillId="0" borderId="0" xfId="0" applyNumberFormat="1" applyFont="1"/>
    <xf numFmtId="0" fontId="6" fillId="0" borderId="0" xfId="0" applyFont="1"/>
    <xf numFmtId="20" fontId="10" fillId="0" borderId="0" xfId="0" applyNumberFormat="1" applyFont="1"/>
    <xf numFmtId="0" fontId="11" fillId="0" borderId="0" xfId="0" applyFont="1"/>
    <xf numFmtId="20" fontId="9" fillId="0" borderId="0" xfId="0" applyNumberFormat="1" applyFont="1"/>
    <xf numFmtId="0" fontId="9" fillId="0" borderId="0" xfId="0" applyFont="1"/>
    <xf numFmtId="47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20" fontId="0" fillId="0" borderId="0" xfId="0" quotePrefix="1" applyNumberFormat="1"/>
    <xf numFmtId="1" fontId="10" fillId="0" borderId="0" xfId="0" applyNumberFormat="1" applyFont="1" applyAlignment="1">
      <alignment horizontal="left"/>
    </xf>
    <xf numFmtId="1" fontId="10" fillId="0" borderId="0" xfId="0" quotePrefix="1" applyNumberFormat="1" applyFont="1" applyAlignment="1">
      <alignment horizontal="left"/>
    </xf>
    <xf numFmtId="0" fontId="6" fillId="0" borderId="0" xfId="0" quotePrefix="1" applyFont="1" applyAlignment="1">
      <alignment horizontal="right"/>
    </xf>
    <xf numFmtId="0" fontId="9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46" fontId="0" fillId="0" borderId="0" xfId="0" quotePrefix="1" applyNumberFormat="1" applyAlignment="1">
      <alignment horizontal="right"/>
    </xf>
    <xf numFmtId="1" fontId="12" fillId="0" borderId="0" xfId="0" applyNumberFormat="1" applyFont="1"/>
    <xf numFmtId="0" fontId="0" fillId="0" borderId="0" xfId="0" quotePrefix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2" fontId="0" fillId="0" borderId="0" xfId="0" quotePrefix="1" applyNumberFormat="1" applyAlignment="1">
      <alignment horizontal="center" vertical="center"/>
    </xf>
    <xf numFmtId="2" fontId="0" fillId="0" borderId="0" xfId="0" applyNumberFormat="1" applyAlignment="1">
      <alignment horizontal="right"/>
    </xf>
    <xf numFmtId="0" fontId="16" fillId="0" borderId="0" xfId="0" applyFont="1" applyAlignment="1">
      <alignment horizontal="center"/>
    </xf>
    <xf numFmtId="21" fontId="0" fillId="0" borderId="0" xfId="0" quotePrefix="1" applyNumberFormat="1"/>
    <xf numFmtId="21" fontId="0" fillId="0" borderId="0" xfId="0" applyNumberFormat="1"/>
    <xf numFmtId="0" fontId="12" fillId="0" borderId="0" xfId="0" applyFont="1"/>
    <xf numFmtId="21" fontId="17" fillId="2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21" fontId="1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/>
    </xf>
    <xf numFmtId="21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right" vertical="center"/>
    </xf>
    <xf numFmtId="21" fontId="1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5937-AAC6-453E-943F-BB8CF3D9652E}">
  <dimension ref="A1:J29"/>
  <sheetViews>
    <sheetView topLeftCell="B10" workbookViewId="0">
      <selection activeCell="B8" sqref="B8"/>
    </sheetView>
  </sheetViews>
  <sheetFormatPr defaultRowHeight="14.5" x14ac:dyDescent="0.35"/>
  <cols>
    <col min="2" max="2" width="39.6328125" customWidth="1"/>
    <col min="3" max="7" width="7.6328125" style="1" customWidth="1"/>
    <col min="8" max="8" width="7" style="1" customWidth="1"/>
    <col min="9" max="9" width="4.453125" style="1" customWidth="1"/>
    <col min="10" max="10" width="8.08984375" style="1" customWidth="1"/>
  </cols>
  <sheetData>
    <row r="1" spans="1:10" x14ac:dyDescent="0.35">
      <c r="A1" t="s">
        <v>0</v>
      </c>
      <c r="B1" t="s">
        <v>1</v>
      </c>
      <c r="C1" s="5">
        <v>100</v>
      </c>
      <c r="D1" s="5" t="s">
        <v>55</v>
      </c>
      <c r="E1" s="5">
        <v>200</v>
      </c>
      <c r="F1" s="5" t="s">
        <v>56</v>
      </c>
      <c r="G1" s="5">
        <v>300</v>
      </c>
      <c r="H1" s="5" t="s">
        <v>3</v>
      </c>
      <c r="J1" s="1" t="s">
        <v>4</v>
      </c>
    </row>
    <row r="2" spans="1:10" x14ac:dyDescent="0.35">
      <c r="A2">
        <v>1</v>
      </c>
      <c r="B2" t="s">
        <v>17</v>
      </c>
      <c r="C2" s="2">
        <v>5.5555555555555552E-2</v>
      </c>
      <c r="D2" s="2">
        <f t="shared" ref="D2:D29" si="0">E2-C2</f>
        <v>6.1111111111111102E-2</v>
      </c>
      <c r="E2" s="2">
        <v>0.11666666666666665</v>
      </c>
      <c r="F2" s="2">
        <f>G2-E2</f>
        <v>6.111111111111113E-2</v>
      </c>
      <c r="G2" s="2">
        <v>0.17777777777777778</v>
      </c>
      <c r="H2" s="2">
        <v>0.20694444444444446</v>
      </c>
      <c r="J2" s="37">
        <v>40</v>
      </c>
    </row>
    <row r="3" spans="1:10" x14ac:dyDescent="0.35">
      <c r="A3">
        <v>2</v>
      </c>
      <c r="B3" t="s">
        <v>7</v>
      </c>
      <c r="C3" s="2">
        <v>5.6944444444444443E-2</v>
      </c>
      <c r="D3" s="2">
        <f t="shared" si="0"/>
        <v>6.0416666666666653E-2</v>
      </c>
      <c r="E3" s="2">
        <v>0.1173611111111111</v>
      </c>
      <c r="F3" s="2">
        <f>G3-E3</f>
        <v>6.0416666666666688E-2</v>
      </c>
      <c r="G3" s="2">
        <v>0.17777777777777778</v>
      </c>
      <c r="H3" s="2">
        <v>0.2076388888888889</v>
      </c>
      <c r="J3" s="37">
        <v>39</v>
      </c>
    </row>
    <row r="4" spans="1:10" x14ac:dyDescent="0.35">
      <c r="A4">
        <v>3</v>
      </c>
      <c r="B4" t="s">
        <v>19</v>
      </c>
      <c r="C4" s="2">
        <v>5.6250000000000001E-2</v>
      </c>
      <c r="D4" s="2">
        <f t="shared" si="0"/>
        <v>6.1805555555555565E-2</v>
      </c>
      <c r="E4" s="2">
        <v>0.11805555555555557</v>
      </c>
      <c r="F4" s="2">
        <f>G4-E4</f>
        <v>6.3194444444444428E-2</v>
      </c>
      <c r="G4" s="2">
        <v>0.18124999999999999</v>
      </c>
      <c r="H4" s="2">
        <v>0.21180555555555555</v>
      </c>
      <c r="J4" s="39">
        <v>40</v>
      </c>
    </row>
    <row r="5" spans="1:10" x14ac:dyDescent="0.35">
      <c r="A5">
        <v>4</v>
      </c>
      <c r="B5" t="s">
        <v>57</v>
      </c>
      <c r="C5" s="2">
        <v>5.8333333333333327E-2</v>
      </c>
      <c r="D5" s="2">
        <f t="shared" si="0"/>
        <v>6.4583333333333354E-2</v>
      </c>
      <c r="E5" s="2">
        <v>0.12291666666666667</v>
      </c>
      <c r="F5" s="36" t="s">
        <v>58</v>
      </c>
      <c r="G5" s="36" t="s">
        <v>58</v>
      </c>
      <c r="H5" s="2">
        <v>0.21597222222222223</v>
      </c>
      <c r="J5" s="37">
        <v>38</v>
      </c>
    </row>
    <row r="6" spans="1:10" x14ac:dyDescent="0.35">
      <c r="A6">
        <v>5</v>
      </c>
      <c r="B6" t="s">
        <v>59</v>
      </c>
      <c r="C6" s="2">
        <v>5.9027777777777783E-2</v>
      </c>
      <c r="D6" s="2">
        <f t="shared" si="0"/>
        <v>6.5277777777777768E-2</v>
      </c>
      <c r="E6" s="2">
        <v>0.12430555555555556</v>
      </c>
      <c r="F6" s="2">
        <f t="shared" ref="F6:F29" si="1">G6-E6</f>
        <v>7.5694444444444425E-2</v>
      </c>
      <c r="G6" s="2">
        <v>0.19999999999999998</v>
      </c>
      <c r="H6" s="2">
        <v>0.22638888888888889</v>
      </c>
      <c r="J6" s="37">
        <v>37</v>
      </c>
    </row>
    <row r="7" spans="1:10" x14ac:dyDescent="0.35">
      <c r="A7">
        <v>6</v>
      </c>
      <c r="B7" t="s">
        <v>25</v>
      </c>
      <c r="C7" s="2">
        <v>6.1111111111111116E-2</v>
      </c>
      <c r="D7" s="2">
        <f t="shared" si="0"/>
        <v>6.8750000000000006E-2</v>
      </c>
      <c r="E7" s="2">
        <v>0.12986111111111112</v>
      </c>
      <c r="F7" s="2">
        <f t="shared" si="1"/>
        <v>6.7361111111111094E-2</v>
      </c>
      <c r="G7" s="2">
        <v>0.19722222222222222</v>
      </c>
      <c r="H7" s="2">
        <v>0.23124999999999998</v>
      </c>
      <c r="J7" s="39">
        <v>39</v>
      </c>
    </row>
    <row r="8" spans="1:10" x14ac:dyDescent="0.35">
      <c r="A8">
        <v>7</v>
      </c>
      <c r="B8" t="s">
        <v>24</v>
      </c>
      <c r="C8" s="2">
        <v>6.3888888888888884E-2</v>
      </c>
      <c r="D8" s="2">
        <f t="shared" si="0"/>
        <v>6.9444444444444448E-2</v>
      </c>
      <c r="E8" s="2">
        <v>0.13333333333333333</v>
      </c>
      <c r="F8" s="2">
        <f t="shared" si="1"/>
        <v>7.0138888888888862E-2</v>
      </c>
      <c r="G8" s="2">
        <v>0.20347222222222219</v>
      </c>
      <c r="H8" s="2">
        <v>0.23611111111111113</v>
      </c>
      <c r="J8" s="39">
        <v>38</v>
      </c>
    </row>
    <row r="9" spans="1:10" x14ac:dyDescent="0.35">
      <c r="A9">
        <v>8</v>
      </c>
      <c r="B9" t="s">
        <v>61</v>
      </c>
      <c r="C9" s="2">
        <v>6.25E-2</v>
      </c>
      <c r="D9" s="2">
        <f t="shared" si="0"/>
        <v>7.1527777777777773E-2</v>
      </c>
      <c r="E9" s="2">
        <v>0.13402777777777777</v>
      </c>
      <c r="F9" s="2">
        <f t="shared" si="1"/>
        <v>7.3611111111111127E-2</v>
      </c>
      <c r="G9" s="2">
        <v>0.2076388888888889</v>
      </c>
      <c r="H9" s="2">
        <v>0.24583333333333335</v>
      </c>
      <c r="J9" s="37">
        <v>36</v>
      </c>
    </row>
    <row r="10" spans="1:10" x14ac:dyDescent="0.35">
      <c r="A10">
        <v>9</v>
      </c>
      <c r="B10" t="s">
        <v>16</v>
      </c>
      <c r="C10" s="2">
        <v>6.6666666666666666E-2</v>
      </c>
      <c r="D10" s="2">
        <f t="shared" si="0"/>
        <v>7.2916666666666671E-2</v>
      </c>
      <c r="E10" s="2">
        <v>0.13958333333333334</v>
      </c>
      <c r="F10" s="2">
        <f t="shared" si="1"/>
        <v>7.4305555555555569E-2</v>
      </c>
      <c r="G10" s="2">
        <v>0.21388888888888891</v>
      </c>
      <c r="H10" s="2">
        <v>0.24861111111111112</v>
      </c>
      <c r="J10" s="38">
        <v>35</v>
      </c>
    </row>
    <row r="11" spans="1:10" x14ac:dyDescent="0.35">
      <c r="A11">
        <v>10</v>
      </c>
      <c r="B11" t="s">
        <v>11</v>
      </c>
      <c r="C11" s="2">
        <v>6.5972222222222224E-2</v>
      </c>
      <c r="D11" s="2">
        <f t="shared" si="0"/>
        <v>7.2916666666666671E-2</v>
      </c>
      <c r="E11" s="2">
        <v>0.1388888888888889</v>
      </c>
      <c r="F11" s="2">
        <f t="shared" si="1"/>
        <v>7.5000000000000011E-2</v>
      </c>
      <c r="G11" s="2">
        <v>0.21388888888888891</v>
      </c>
      <c r="H11" s="2">
        <v>0.25</v>
      </c>
      <c r="J11" s="39">
        <v>37</v>
      </c>
    </row>
    <row r="12" spans="1:10" x14ac:dyDescent="0.35">
      <c r="A12">
        <v>11</v>
      </c>
      <c r="B12" t="s">
        <v>23</v>
      </c>
      <c r="C12" s="2">
        <v>7.013888888888889E-2</v>
      </c>
      <c r="D12" s="2">
        <f t="shared" si="0"/>
        <v>7.6388888888888895E-2</v>
      </c>
      <c r="E12" s="2">
        <v>0.14652777777777778</v>
      </c>
      <c r="F12" s="2">
        <f t="shared" si="1"/>
        <v>7.7777777777777779E-2</v>
      </c>
      <c r="G12" s="2">
        <v>0.22430555555555556</v>
      </c>
      <c r="H12" s="2">
        <v>0.26041666666666669</v>
      </c>
      <c r="J12" s="39">
        <v>36</v>
      </c>
    </row>
    <row r="13" spans="1:10" x14ac:dyDescent="0.35">
      <c r="A13">
        <v>12</v>
      </c>
      <c r="B13" t="s">
        <v>2</v>
      </c>
      <c r="C13" s="3">
        <v>6.9444444444444434E-2</v>
      </c>
      <c r="D13" s="2">
        <f t="shared" si="0"/>
        <v>7.8472222222222235E-2</v>
      </c>
      <c r="E13" s="3">
        <v>0.14791666666666667</v>
      </c>
      <c r="F13" s="2">
        <f t="shared" si="1"/>
        <v>7.9861111111111105E-2</v>
      </c>
      <c r="G13" s="2">
        <v>0.22777777777777777</v>
      </c>
      <c r="H13" s="2">
        <v>0.26527777777777778</v>
      </c>
      <c r="J13" s="37">
        <v>34</v>
      </c>
    </row>
    <row r="14" spans="1:10" x14ac:dyDescent="0.35">
      <c r="A14">
        <v>13</v>
      </c>
      <c r="B14" t="s">
        <v>20</v>
      </c>
      <c r="C14" s="2">
        <v>6.8749999999999992E-2</v>
      </c>
      <c r="D14" s="2">
        <f t="shared" si="0"/>
        <v>7.8472222222222235E-2</v>
      </c>
      <c r="E14" s="2">
        <v>0.14722222222222223</v>
      </c>
      <c r="F14" s="2">
        <f t="shared" si="1"/>
        <v>7.9861111111111105E-2</v>
      </c>
      <c r="G14" s="2">
        <v>0.22708333333333333</v>
      </c>
      <c r="H14" s="2">
        <v>0.26597222222222222</v>
      </c>
      <c r="J14" s="37">
        <v>33</v>
      </c>
    </row>
    <row r="15" spans="1:10" x14ac:dyDescent="0.35">
      <c r="A15">
        <v>14</v>
      </c>
      <c r="B15" t="s">
        <v>9</v>
      </c>
      <c r="C15" s="2">
        <v>7.2222222222222229E-2</v>
      </c>
      <c r="D15" s="2">
        <f t="shared" si="0"/>
        <v>7.9166666666666649E-2</v>
      </c>
      <c r="E15" s="2">
        <v>0.15138888888888888</v>
      </c>
      <c r="F15" s="2">
        <f t="shared" si="1"/>
        <v>8.1249999999999989E-2</v>
      </c>
      <c r="G15" s="2">
        <v>0.23263888888888887</v>
      </c>
      <c r="H15" s="2">
        <v>0.27013888888888887</v>
      </c>
      <c r="J15" s="37">
        <v>32</v>
      </c>
    </row>
    <row r="16" spans="1:10" x14ac:dyDescent="0.35">
      <c r="A16">
        <v>15</v>
      </c>
      <c r="B16" t="s">
        <v>12</v>
      </c>
      <c r="C16" s="2">
        <v>6.9444444444444434E-2</v>
      </c>
      <c r="D16" s="2">
        <f t="shared" si="0"/>
        <v>8.1250000000000003E-2</v>
      </c>
      <c r="E16" s="2">
        <v>0.15069444444444444</v>
      </c>
      <c r="F16" s="2">
        <f t="shared" si="1"/>
        <v>8.2638888888888873E-2</v>
      </c>
      <c r="G16" s="2">
        <v>0.23333333333333331</v>
      </c>
      <c r="H16" s="2">
        <v>0.27361111111111108</v>
      </c>
      <c r="J16" s="37">
        <v>31</v>
      </c>
    </row>
    <row r="17" spans="1:10" x14ac:dyDescent="0.35">
      <c r="A17">
        <v>16</v>
      </c>
      <c r="B17" t="s">
        <v>8</v>
      </c>
      <c r="C17" s="2">
        <v>7.4305555555555555E-2</v>
      </c>
      <c r="D17" s="2">
        <f t="shared" si="0"/>
        <v>8.0555555555555561E-2</v>
      </c>
      <c r="E17" s="2">
        <v>0.15486111111111112</v>
      </c>
      <c r="F17" s="2">
        <f t="shared" si="1"/>
        <v>8.0555555555555575E-2</v>
      </c>
      <c r="G17" s="2">
        <v>0.23541666666666669</v>
      </c>
      <c r="H17" s="2">
        <v>0.27638888888888885</v>
      </c>
      <c r="J17" s="37">
        <v>30</v>
      </c>
    </row>
    <row r="18" spans="1:10" x14ac:dyDescent="0.35">
      <c r="A18">
        <v>17</v>
      </c>
      <c r="B18" t="s">
        <v>37</v>
      </c>
      <c r="C18" s="2">
        <v>7.4305555555555555E-2</v>
      </c>
      <c r="D18" s="2">
        <f t="shared" si="0"/>
        <v>8.2638888888888887E-2</v>
      </c>
      <c r="E18" s="2">
        <v>0.15694444444444444</v>
      </c>
      <c r="F18" s="2">
        <f t="shared" si="1"/>
        <v>8.2638888888888901E-2</v>
      </c>
      <c r="G18" s="2">
        <v>0.23958333333333334</v>
      </c>
      <c r="H18" s="2">
        <v>0.27708333333333335</v>
      </c>
      <c r="J18" s="39">
        <v>35</v>
      </c>
    </row>
    <row r="19" spans="1:10" x14ac:dyDescent="0.35">
      <c r="A19">
        <v>18</v>
      </c>
      <c r="B19" t="s">
        <v>5</v>
      </c>
      <c r="C19" s="2">
        <v>6.9444444444444434E-2</v>
      </c>
      <c r="D19" s="2">
        <f t="shared" si="0"/>
        <v>8.1944444444444445E-2</v>
      </c>
      <c r="E19" s="2">
        <v>0.15138888888888888</v>
      </c>
      <c r="F19" s="2">
        <f t="shared" si="1"/>
        <v>8.3333333333333315E-2</v>
      </c>
      <c r="G19" s="2">
        <v>0.23472222222222219</v>
      </c>
      <c r="H19" s="2">
        <v>0.27777777777777779</v>
      </c>
      <c r="J19" s="37">
        <v>29</v>
      </c>
    </row>
    <row r="20" spans="1:10" x14ac:dyDescent="0.35">
      <c r="A20">
        <v>19</v>
      </c>
      <c r="B20" t="s">
        <v>10</v>
      </c>
      <c r="C20" s="2">
        <v>7.3611111111111113E-2</v>
      </c>
      <c r="D20" s="2">
        <f t="shared" si="0"/>
        <v>8.5416666666666655E-2</v>
      </c>
      <c r="E20" s="2">
        <v>0.15902777777777777</v>
      </c>
      <c r="F20" s="2">
        <f t="shared" si="1"/>
        <v>8.611111111111111E-2</v>
      </c>
      <c r="G20" s="2">
        <v>0.24513888888888888</v>
      </c>
      <c r="H20" s="2">
        <v>0.28611111111111115</v>
      </c>
      <c r="J20" s="37">
        <v>28</v>
      </c>
    </row>
    <row r="21" spans="1:10" x14ac:dyDescent="0.35">
      <c r="A21">
        <v>20</v>
      </c>
      <c r="B21" t="s">
        <v>18</v>
      </c>
      <c r="C21" s="2">
        <v>7.2916666666666671E-2</v>
      </c>
      <c r="D21" s="2">
        <f t="shared" si="0"/>
        <v>8.7500000000000008E-2</v>
      </c>
      <c r="E21" s="2">
        <v>0.16041666666666668</v>
      </c>
      <c r="F21" s="2">
        <f t="shared" si="1"/>
        <v>8.958333333333332E-2</v>
      </c>
      <c r="G21" s="2">
        <v>0.25</v>
      </c>
      <c r="H21" s="2">
        <v>0.29097222222222224</v>
      </c>
      <c r="J21" s="37">
        <v>27</v>
      </c>
    </row>
    <row r="22" spans="1:10" x14ac:dyDescent="0.35">
      <c r="A22">
        <v>21</v>
      </c>
      <c r="B22" t="s">
        <v>21</v>
      </c>
      <c r="C22" s="2">
        <v>7.6388888888888895E-2</v>
      </c>
      <c r="D22" s="2">
        <f t="shared" si="0"/>
        <v>8.5416666666666669E-2</v>
      </c>
      <c r="E22" s="2">
        <v>0.16180555555555556</v>
      </c>
      <c r="F22" s="2">
        <f t="shared" si="1"/>
        <v>8.8888888888888878E-2</v>
      </c>
      <c r="G22" s="2">
        <v>0.25069444444444444</v>
      </c>
      <c r="H22" s="2">
        <v>0.29097222222222224</v>
      </c>
      <c r="J22" s="37">
        <v>26</v>
      </c>
    </row>
    <row r="23" spans="1:10" x14ac:dyDescent="0.35">
      <c r="A23">
        <v>22</v>
      </c>
      <c r="B23" t="s">
        <v>14</v>
      </c>
      <c r="C23" s="2">
        <v>7.7777777777777779E-2</v>
      </c>
      <c r="D23" s="2">
        <f t="shared" si="0"/>
        <v>8.611111111111111E-2</v>
      </c>
      <c r="E23" s="2">
        <v>0.16388888888888889</v>
      </c>
      <c r="F23" s="2">
        <f t="shared" si="1"/>
        <v>8.4722222222222227E-2</v>
      </c>
      <c r="G23" s="2">
        <v>0.24861111111111112</v>
      </c>
      <c r="H23" s="2">
        <v>0.29236111111111113</v>
      </c>
      <c r="J23" s="39">
        <v>34</v>
      </c>
    </row>
    <row r="24" spans="1:10" x14ac:dyDescent="0.35">
      <c r="A24">
        <v>23</v>
      </c>
      <c r="B24" t="s">
        <v>6</v>
      </c>
      <c r="C24" s="2">
        <v>7.9861111111111105E-2</v>
      </c>
      <c r="D24" s="2">
        <f t="shared" si="0"/>
        <v>8.958333333333332E-2</v>
      </c>
      <c r="E24" s="2">
        <v>0.16944444444444443</v>
      </c>
      <c r="F24" s="2">
        <f t="shared" si="1"/>
        <v>8.5416666666666669E-2</v>
      </c>
      <c r="G24" s="2">
        <v>0.25486111111111109</v>
      </c>
      <c r="H24" s="2">
        <v>0.29930555555555555</v>
      </c>
      <c r="J24" s="37">
        <v>25</v>
      </c>
    </row>
    <row r="25" spans="1:10" x14ac:dyDescent="0.35">
      <c r="A25">
        <v>24</v>
      </c>
      <c r="B25" t="s">
        <v>13</v>
      </c>
      <c r="C25" s="2">
        <v>8.0555555555555561E-2</v>
      </c>
      <c r="D25" s="2">
        <f t="shared" si="0"/>
        <v>8.9583333333333307E-2</v>
      </c>
      <c r="E25" s="2">
        <v>0.17013888888888887</v>
      </c>
      <c r="F25" s="2">
        <f t="shared" si="1"/>
        <v>9.2361111111111144E-2</v>
      </c>
      <c r="G25" s="2">
        <v>0.26250000000000001</v>
      </c>
      <c r="H25" s="2">
        <v>0.30555555555555552</v>
      </c>
      <c r="J25" s="37">
        <v>24</v>
      </c>
    </row>
    <row r="26" spans="1:10" x14ac:dyDescent="0.35">
      <c r="A26">
        <v>25</v>
      </c>
      <c r="B26" t="s">
        <v>15</v>
      </c>
      <c r="C26" s="2">
        <v>7.5694444444444439E-2</v>
      </c>
      <c r="D26" s="2">
        <f t="shared" si="0"/>
        <v>9.166666666666666E-2</v>
      </c>
      <c r="E26" s="2">
        <v>0.1673611111111111</v>
      </c>
      <c r="F26" s="2">
        <f t="shared" si="1"/>
        <v>9.6527777777777796E-2</v>
      </c>
      <c r="G26" s="2">
        <v>0.2638888888888889</v>
      </c>
      <c r="H26" s="2">
        <v>0.30833333333333335</v>
      </c>
      <c r="J26" s="37">
        <v>23</v>
      </c>
    </row>
    <row r="27" spans="1:10" x14ac:dyDescent="0.35">
      <c r="A27">
        <v>26</v>
      </c>
      <c r="B27" t="s">
        <v>62</v>
      </c>
      <c r="C27" s="2">
        <v>8.4027777777777771E-2</v>
      </c>
      <c r="D27" s="2">
        <f t="shared" si="0"/>
        <v>9.0277777777777804E-2</v>
      </c>
      <c r="E27" s="2">
        <v>0.17430555555555557</v>
      </c>
      <c r="F27" s="2">
        <f t="shared" si="1"/>
        <v>9.3749999999999972E-2</v>
      </c>
      <c r="G27" s="2">
        <v>0.26805555555555555</v>
      </c>
      <c r="H27" s="2">
        <v>0.31111111111111112</v>
      </c>
      <c r="J27" s="39">
        <v>33</v>
      </c>
    </row>
    <row r="28" spans="1:10" x14ac:dyDescent="0.35">
      <c r="A28">
        <v>27</v>
      </c>
      <c r="B28" t="s">
        <v>22</v>
      </c>
      <c r="C28" s="2">
        <v>8.4722222222222213E-2</v>
      </c>
      <c r="D28" s="2">
        <f t="shared" si="0"/>
        <v>9.236111111111113E-2</v>
      </c>
      <c r="E28" s="2">
        <v>0.17708333333333334</v>
      </c>
      <c r="F28" s="2">
        <f t="shared" si="1"/>
        <v>9.5833333333333298E-2</v>
      </c>
      <c r="G28" s="2">
        <v>0.27291666666666664</v>
      </c>
      <c r="H28" s="2">
        <v>0.31805555555555554</v>
      </c>
      <c r="J28" s="39">
        <v>32</v>
      </c>
    </row>
    <row r="29" spans="1:10" x14ac:dyDescent="0.35">
      <c r="A29">
        <v>28</v>
      </c>
      <c r="B29" t="s">
        <v>60</v>
      </c>
      <c r="C29" s="2">
        <v>0.11319444444444444</v>
      </c>
      <c r="D29" s="2">
        <f t="shared" si="0"/>
        <v>0.12986111111111109</v>
      </c>
      <c r="E29" s="2">
        <v>0.24305555555555555</v>
      </c>
      <c r="F29" s="2">
        <f t="shared" si="1"/>
        <v>0.12569444444444441</v>
      </c>
      <c r="G29" s="2">
        <v>0.36874999999999997</v>
      </c>
      <c r="H29" s="2">
        <v>0.42777777777777781</v>
      </c>
      <c r="J29" s="39">
        <v>31</v>
      </c>
    </row>
  </sheetData>
  <sortState xmlns:xlrd2="http://schemas.microsoft.com/office/spreadsheetml/2017/richdata2" ref="A3:H29">
    <sortCondition ref="A3:A29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56FF-11DA-4E2A-8EB3-6369E2B3F4EC}">
  <dimension ref="A1:G25"/>
  <sheetViews>
    <sheetView workbookViewId="0">
      <selection activeCell="B23" sqref="B23"/>
    </sheetView>
  </sheetViews>
  <sheetFormatPr defaultRowHeight="14.5" x14ac:dyDescent="0.35"/>
  <cols>
    <col min="2" max="2" width="24.54296875" customWidth="1"/>
    <col min="3" max="6" width="9.08984375" style="32"/>
    <col min="7" max="7" width="9.08984375" style="8"/>
  </cols>
  <sheetData>
    <row r="1" spans="1:7" x14ac:dyDescent="0.35">
      <c r="A1" t="s">
        <v>300</v>
      </c>
      <c r="C1" t="s">
        <v>301</v>
      </c>
      <c r="D1" t="s">
        <v>302</v>
      </c>
      <c r="E1" t="s">
        <v>303</v>
      </c>
      <c r="F1"/>
      <c r="G1"/>
    </row>
    <row r="2" spans="1:7" x14ac:dyDescent="0.35">
      <c r="A2">
        <v>1</v>
      </c>
      <c r="B2" t="s">
        <v>7</v>
      </c>
      <c r="C2" s="70" t="s">
        <v>304</v>
      </c>
      <c r="D2" s="35">
        <v>40</v>
      </c>
      <c r="E2"/>
      <c r="F2"/>
      <c r="G2"/>
    </row>
    <row r="3" spans="1:7" x14ac:dyDescent="0.35">
      <c r="A3">
        <v>2</v>
      </c>
      <c r="B3" t="s">
        <v>26</v>
      </c>
      <c r="C3" s="70" t="s">
        <v>305</v>
      </c>
      <c r="D3" s="35">
        <v>39</v>
      </c>
      <c r="E3"/>
      <c r="F3"/>
      <c r="G3"/>
    </row>
    <row r="4" spans="1:7" x14ac:dyDescent="0.35">
      <c r="A4">
        <v>3</v>
      </c>
      <c r="B4" t="s">
        <v>306</v>
      </c>
      <c r="C4" s="70" t="s">
        <v>307</v>
      </c>
      <c r="D4" s="35">
        <v>38</v>
      </c>
      <c r="E4"/>
      <c r="F4"/>
      <c r="G4"/>
    </row>
    <row r="5" spans="1:7" x14ac:dyDescent="0.35">
      <c r="A5">
        <v>4</v>
      </c>
      <c r="B5" t="s">
        <v>2</v>
      </c>
      <c r="C5" s="56" t="s">
        <v>308</v>
      </c>
      <c r="D5" s="35">
        <v>37</v>
      </c>
      <c r="E5"/>
      <c r="F5"/>
      <c r="G5"/>
    </row>
    <row r="6" spans="1:7" x14ac:dyDescent="0.35">
      <c r="A6">
        <v>5</v>
      </c>
      <c r="B6" t="s">
        <v>17</v>
      </c>
      <c r="C6" s="70" t="s">
        <v>309</v>
      </c>
      <c r="D6" s="35">
        <v>36</v>
      </c>
      <c r="E6" s="71">
        <v>4.2476851851851849E-2</v>
      </c>
      <c r="F6"/>
      <c r="G6"/>
    </row>
    <row r="7" spans="1:7" x14ac:dyDescent="0.35">
      <c r="A7">
        <v>6</v>
      </c>
      <c r="B7" t="s">
        <v>8</v>
      </c>
      <c r="C7" s="70" t="s">
        <v>310</v>
      </c>
      <c r="D7" s="35">
        <v>35</v>
      </c>
      <c r="E7"/>
      <c r="F7"/>
      <c r="G7"/>
    </row>
    <row r="8" spans="1:7" x14ac:dyDescent="0.35">
      <c r="A8">
        <v>7</v>
      </c>
      <c r="B8" t="s">
        <v>61</v>
      </c>
      <c r="C8" s="70" t="s">
        <v>311</v>
      </c>
      <c r="D8" s="35">
        <v>34</v>
      </c>
      <c r="E8"/>
      <c r="F8"/>
      <c r="G8"/>
    </row>
    <row r="9" spans="1:7" x14ac:dyDescent="0.35">
      <c r="A9">
        <v>8</v>
      </c>
      <c r="B9" t="s">
        <v>232</v>
      </c>
      <c r="C9" s="71">
        <v>0.10393518518518519</v>
      </c>
      <c r="D9" s="72">
        <v>40</v>
      </c>
      <c r="E9" s="73">
        <v>4.8495370370370369E-2</v>
      </c>
      <c r="F9"/>
      <c r="G9"/>
    </row>
    <row r="10" spans="1:7" x14ac:dyDescent="0.35">
      <c r="A10">
        <v>9</v>
      </c>
      <c r="B10" t="s">
        <v>312</v>
      </c>
      <c r="C10" s="71">
        <v>0.108125</v>
      </c>
      <c r="D10" s="35">
        <v>33</v>
      </c>
      <c r="E10"/>
      <c r="F10"/>
      <c r="G10"/>
    </row>
    <row r="11" spans="1:7" x14ac:dyDescent="0.35">
      <c r="A11">
        <v>10</v>
      </c>
      <c r="B11" s="74" t="s">
        <v>15</v>
      </c>
      <c r="C11" s="71">
        <v>0.1131712962962963</v>
      </c>
      <c r="D11" s="35">
        <v>32</v>
      </c>
      <c r="E11" s="75">
        <v>5.3113425925925925E-2</v>
      </c>
      <c r="F11"/>
      <c r="G11"/>
    </row>
    <row r="12" spans="1:7" x14ac:dyDescent="0.35">
      <c r="A12">
        <v>11</v>
      </c>
      <c r="B12" s="74" t="s">
        <v>19</v>
      </c>
      <c r="C12" s="71">
        <v>0.11497685185185186</v>
      </c>
      <c r="D12" s="72">
        <v>39</v>
      </c>
      <c r="E12" s="75">
        <v>5.4016203703703705E-2</v>
      </c>
      <c r="F12"/>
      <c r="G12"/>
    </row>
    <row r="13" spans="1:7" x14ac:dyDescent="0.35">
      <c r="A13">
        <v>12</v>
      </c>
      <c r="B13" s="74" t="s">
        <v>36</v>
      </c>
      <c r="C13" s="71">
        <v>0.11546296296296296</v>
      </c>
      <c r="D13" s="72">
        <v>38</v>
      </c>
      <c r="E13" s="75">
        <v>5.4259259259259257E-2</v>
      </c>
      <c r="F13"/>
      <c r="G13"/>
    </row>
    <row r="14" spans="1:7" x14ac:dyDescent="0.35">
      <c r="A14">
        <v>13</v>
      </c>
      <c r="B14" s="74" t="s">
        <v>9</v>
      </c>
      <c r="C14" s="71">
        <v>0.11622685185185185</v>
      </c>
      <c r="D14" s="35">
        <v>31</v>
      </c>
      <c r="E14" s="75">
        <v>5.4699074074074074E-2</v>
      </c>
      <c r="F14"/>
      <c r="G14"/>
    </row>
    <row r="15" spans="1:7" x14ac:dyDescent="0.35">
      <c r="A15">
        <v>14</v>
      </c>
      <c r="B15" s="74" t="s">
        <v>11</v>
      </c>
      <c r="C15" s="71">
        <v>0.11715277777777777</v>
      </c>
      <c r="D15" s="72">
        <v>37</v>
      </c>
      <c r="E15" s="75">
        <v>5.5104166666666669E-2</v>
      </c>
      <c r="F15"/>
      <c r="G15"/>
    </row>
    <row r="16" spans="1:7" x14ac:dyDescent="0.35">
      <c r="A16">
        <v>15</v>
      </c>
      <c r="B16" s="74" t="s">
        <v>313</v>
      </c>
      <c r="C16" s="71">
        <v>0.1180787037037037</v>
      </c>
      <c r="D16" s="35">
        <v>30</v>
      </c>
      <c r="E16" s="75">
        <v>5.5567129629629633E-2</v>
      </c>
      <c r="F16"/>
      <c r="G16"/>
    </row>
    <row r="17" spans="1:7" x14ac:dyDescent="0.35">
      <c r="A17">
        <v>16</v>
      </c>
      <c r="B17" s="74" t="s">
        <v>32</v>
      </c>
      <c r="C17" s="71">
        <v>0.11958333333333333</v>
      </c>
      <c r="D17" s="35">
        <v>29</v>
      </c>
      <c r="E17" s="75">
        <v>5.6319444444444443E-2</v>
      </c>
      <c r="F17"/>
      <c r="G17"/>
    </row>
    <row r="18" spans="1:7" x14ac:dyDescent="0.35">
      <c r="A18">
        <v>17</v>
      </c>
      <c r="B18" s="74" t="s">
        <v>314</v>
      </c>
      <c r="C18" s="71">
        <v>0.12067129629629629</v>
      </c>
      <c r="D18" s="35">
        <v>28</v>
      </c>
      <c r="E18" s="75">
        <v>5.6863425925925928E-2</v>
      </c>
      <c r="F18"/>
      <c r="G18"/>
    </row>
    <row r="19" spans="1:7" x14ac:dyDescent="0.35">
      <c r="A19">
        <v>18</v>
      </c>
      <c r="B19" s="74" t="s">
        <v>21</v>
      </c>
      <c r="C19" s="71">
        <v>0.12409722222222222</v>
      </c>
      <c r="D19" s="35">
        <v>27</v>
      </c>
      <c r="E19" s="75">
        <v>5.8576388888888886E-2</v>
      </c>
      <c r="F19"/>
      <c r="G19"/>
    </row>
    <row r="20" spans="1:7" x14ac:dyDescent="0.35">
      <c r="A20">
        <v>19</v>
      </c>
      <c r="B20" s="74" t="s">
        <v>62</v>
      </c>
      <c r="C20" s="71">
        <v>0.12513888888888888</v>
      </c>
      <c r="D20" s="72">
        <v>36</v>
      </c>
      <c r="E20" s="75">
        <v>5.9097222222222225E-2</v>
      </c>
      <c r="F20"/>
      <c r="G20"/>
    </row>
    <row r="21" spans="1:7" x14ac:dyDescent="0.35">
      <c r="A21">
        <v>20</v>
      </c>
      <c r="B21" s="74" t="s">
        <v>315</v>
      </c>
      <c r="C21" s="71">
        <v>0.1270138888888889</v>
      </c>
      <c r="D21" s="76" t="s">
        <v>78</v>
      </c>
      <c r="E21" s="75">
        <v>6.0034722222222225E-2</v>
      </c>
      <c r="F21"/>
      <c r="G21"/>
    </row>
    <row r="22" spans="1:7" x14ac:dyDescent="0.35">
      <c r="A22">
        <v>21</v>
      </c>
      <c r="B22" s="74" t="s">
        <v>316</v>
      </c>
      <c r="C22" s="71">
        <v>0.13344907407407408</v>
      </c>
      <c r="D22" s="72">
        <v>35</v>
      </c>
      <c r="E22" s="75">
        <v>6.3252314814814817E-2</v>
      </c>
      <c r="F22"/>
      <c r="G22"/>
    </row>
    <row r="23" spans="1:7" x14ac:dyDescent="0.35">
      <c r="A23">
        <v>22</v>
      </c>
      <c r="B23" s="74" t="s">
        <v>317</v>
      </c>
      <c r="C23" s="71">
        <v>0.1335648148148148</v>
      </c>
      <c r="D23" s="35">
        <v>26</v>
      </c>
      <c r="E23" s="75">
        <v>6.3310185185185192E-2</v>
      </c>
      <c r="F23"/>
      <c r="G23"/>
    </row>
    <row r="24" spans="1:7" ht="29" x14ac:dyDescent="0.35">
      <c r="A24" s="5">
        <v>23</v>
      </c>
      <c r="B24" s="74" t="s">
        <v>318</v>
      </c>
      <c r="C24" s="77">
        <v>0.1363425925925926</v>
      </c>
      <c r="D24" s="78">
        <v>25</v>
      </c>
      <c r="E24" s="79">
        <v>6.4699074074074076E-2</v>
      </c>
      <c r="F24"/>
      <c r="G24"/>
    </row>
    <row r="25" spans="1:7" x14ac:dyDescent="0.35">
      <c r="A25">
        <v>24</v>
      </c>
      <c r="B25" s="74" t="s">
        <v>319</v>
      </c>
      <c r="C25" s="71">
        <v>0.14569444444444443</v>
      </c>
      <c r="D25" s="72">
        <v>34</v>
      </c>
      <c r="E25" s="75">
        <v>6.9432870370370367E-2</v>
      </c>
      <c r="F25"/>
      <c r="G2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2C201-A7E6-4090-9B22-C42416059A5E}">
  <dimension ref="A1:J27"/>
  <sheetViews>
    <sheetView workbookViewId="0">
      <selection activeCell="B12" sqref="B12"/>
    </sheetView>
  </sheetViews>
  <sheetFormatPr defaultRowHeight="14.5" x14ac:dyDescent="0.35"/>
  <cols>
    <col min="1" max="1" width="10.08984375" customWidth="1"/>
    <col min="2" max="2" width="25.90625" customWidth="1"/>
    <col min="7" max="7" width="2.7265625" customWidth="1"/>
    <col min="9" max="9" width="2.81640625" customWidth="1"/>
  </cols>
  <sheetData>
    <row r="1" spans="1:10" ht="15.5" x14ac:dyDescent="0.35">
      <c r="A1" s="21" t="s">
        <v>0</v>
      </c>
      <c r="B1" s="21" t="s">
        <v>1</v>
      </c>
      <c r="C1" s="22" t="s">
        <v>39</v>
      </c>
      <c r="D1" s="17" t="s">
        <v>40</v>
      </c>
      <c r="E1" s="17" t="s">
        <v>41</v>
      </c>
      <c r="F1" s="17" t="s">
        <v>47</v>
      </c>
      <c r="G1" s="17"/>
      <c r="H1" s="17" t="s">
        <v>3</v>
      </c>
      <c r="J1" s="17" t="s">
        <v>4</v>
      </c>
    </row>
    <row r="2" spans="1:10" ht="15.5" x14ac:dyDescent="0.35">
      <c r="A2" s="21">
        <v>1</v>
      </c>
      <c r="B2" s="18" t="s">
        <v>225</v>
      </c>
      <c r="C2" s="68" t="s">
        <v>226</v>
      </c>
      <c r="D2" s="68" t="s">
        <v>227</v>
      </c>
      <c r="E2" s="68" t="s">
        <v>228</v>
      </c>
      <c r="F2" s="68" t="s">
        <v>229</v>
      </c>
      <c r="G2" s="68"/>
      <c r="H2" s="68" t="s">
        <v>230</v>
      </c>
      <c r="J2" s="34">
        <v>40</v>
      </c>
    </row>
    <row r="3" spans="1:10" ht="15.5" x14ac:dyDescent="0.35">
      <c r="A3" s="21">
        <v>2</v>
      </c>
      <c r="B3" t="s">
        <v>231</v>
      </c>
      <c r="C3" s="68" t="s">
        <v>233</v>
      </c>
      <c r="D3" s="68" t="s">
        <v>235</v>
      </c>
      <c r="E3" s="68" t="s">
        <v>236</v>
      </c>
      <c r="F3" s="68" t="s">
        <v>229</v>
      </c>
      <c r="G3" s="68"/>
      <c r="H3" s="68" t="s">
        <v>237</v>
      </c>
      <c r="J3" s="34">
        <v>39</v>
      </c>
    </row>
    <row r="4" spans="1:10" ht="15.5" x14ac:dyDescent="0.35">
      <c r="A4" s="21">
        <v>3</v>
      </c>
      <c r="B4" s="18" t="s">
        <v>15</v>
      </c>
      <c r="C4" s="68" t="s">
        <v>238</v>
      </c>
      <c r="D4" s="68" t="s">
        <v>239</v>
      </c>
      <c r="E4" s="68" t="s">
        <v>240</v>
      </c>
      <c r="F4" s="68" t="s">
        <v>241</v>
      </c>
      <c r="G4" s="68"/>
      <c r="H4" s="68" t="s">
        <v>242</v>
      </c>
      <c r="J4" s="34">
        <v>38</v>
      </c>
    </row>
    <row r="5" spans="1:10" ht="15.5" x14ac:dyDescent="0.35">
      <c r="A5" s="21">
        <v>4</v>
      </c>
      <c r="B5" t="s">
        <v>20</v>
      </c>
      <c r="C5" s="68" t="s">
        <v>243</v>
      </c>
      <c r="D5" s="68" t="s">
        <v>244</v>
      </c>
      <c r="E5" s="68" t="s">
        <v>244</v>
      </c>
      <c r="F5" s="68" t="s">
        <v>245</v>
      </c>
      <c r="G5" s="68"/>
      <c r="H5" s="68" t="s">
        <v>246</v>
      </c>
      <c r="J5" s="34">
        <v>37</v>
      </c>
    </row>
    <row r="6" spans="1:10" ht="15.5" x14ac:dyDescent="0.35">
      <c r="A6" s="21">
        <v>5</v>
      </c>
      <c r="B6" t="s">
        <v>8</v>
      </c>
      <c r="C6" s="68" t="s">
        <v>234</v>
      </c>
      <c r="D6" s="68" t="s">
        <v>247</v>
      </c>
      <c r="E6" s="68" t="s">
        <v>248</v>
      </c>
      <c r="F6" s="68" t="s">
        <v>234</v>
      </c>
      <c r="G6" s="68"/>
      <c r="H6" s="68" t="s">
        <v>249</v>
      </c>
      <c r="J6" s="34">
        <v>36</v>
      </c>
    </row>
    <row r="7" spans="1:10" ht="15.5" x14ac:dyDescent="0.35">
      <c r="A7" s="21">
        <v>6</v>
      </c>
      <c r="B7" t="s">
        <v>232</v>
      </c>
      <c r="C7" s="68" t="s">
        <v>250</v>
      </c>
      <c r="D7" s="68" t="s">
        <v>251</v>
      </c>
      <c r="E7" s="68" t="s">
        <v>252</v>
      </c>
      <c r="F7" s="68" t="s">
        <v>253</v>
      </c>
      <c r="G7" s="68"/>
      <c r="H7" s="68" t="s">
        <v>254</v>
      </c>
      <c r="J7" s="69">
        <v>40</v>
      </c>
    </row>
    <row r="8" spans="1:10" ht="15.5" x14ac:dyDescent="0.35">
      <c r="A8" s="21">
        <v>7</v>
      </c>
      <c r="B8" t="s">
        <v>10</v>
      </c>
      <c r="C8" s="68" t="s">
        <v>255</v>
      </c>
      <c r="D8" s="68" t="s">
        <v>256</v>
      </c>
      <c r="E8" s="68" t="s">
        <v>257</v>
      </c>
      <c r="F8" s="68" t="s">
        <v>258</v>
      </c>
      <c r="G8" s="68"/>
      <c r="H8" s="68" t="s">
        <v>259</v>
      </c>
      <c r="J8" s="34">
        <v>35</v>
      </c>
    </row>
    <row r="9" spans="1:10" ht="15.5" x14ac:dyDescent="0.35">
      <c r="A9" s="21">
        <v>8</v>
      </c>
      <c r="B9" t="s">
        <v>6</v>
      </c>
      <c r="C9" s="68" t="s">
        <v>260</v>
      </c>
      <c r="D9" s="68" t="s">
        <v>261</v>
      </c>
      <c r="E9" s="68" t="s">
        <v>262</v>
      </c>
      <c r="F9" s="68" t="s">
        <v>260</v>
      </c>
      <c r="G9" s="68"/>
      <c r="H9" s="68" t="s">
        <v>263</v>
      </c>
      <c r="J9" s="34">
        <v>34</v>
      </c>
    </row>
    <row r="10" spans="1:10" ht="15.5" x14ac:dyDescent="0.35">
      <c r="A10" s="21">
        <v>9</v>
      </c>
      <c r="B10" t="s">
        <v>5</v>
      </c>
      <c r="C10" s="68" t="s">
        <v>261</v>
      </c>
      <c r="D10" s="68" t="s">
        <v>264</v>
      </c>
      <c r="E10" s="68" t="s">
        <v>265</v>
      </c>
      <c r="F10" s="68" t="s">
        <v>266</v>
      </c>
      <c r="G10" s="68"/>
      <c r="H10" s="68" t="s">
        <v>267</v>
      </c>
      <c r="J10" s="34">
        <v>33</v>
      </c>
    </row>
    <row r="11" spans="1:10" ht="15.5" x14ac:dyDescent="0.35">
      <c r="A11" s="21">
        <v>10</v>
      </c>
      <c r="B11" t="s">
        <v>19</v>
      </c>
      <c r="C11" s="68" t="s">
        <v>268</v>
      </c>
      <c r="D11" s="68" t="s">
        <v>269</v>
      </c>
      <c r="E11" s="68" t="s">
        <v>270</v>
      </c>
      <c r="F11" s="68" t="s">
        <v>184</v>
      </c>
      <c r="G11" s="68"/>
      <c r="H11" s="68" t="s">
        <v>271</v>
      </c>
      <c r="J11" s="69">
        <v>39</v>
      </c>
    </row>
    <row r="12" spans="1:10" ht="15.5" x14ac:dyDescent="0.35">
      <c r="A12" s="21">
        <v>11</v>
      </c>
      <c r="B12" t="s">
        <v>24</v>
      </c>
      <c r="C12" s="68" t="s">
        <v>210</v>
      </c>
      <c r="D12" s="68" t="s">
        <v>272</v>
      </c>
      <c r="E12" s="68" t="s">
        <v>273</v>
      </c>
      <c r="F12" s="68" t="s">
        <v>274</v>
      </c>
      <c r="G12" s="68"/>
      <c r="H12" s="68" t="s">
        <v>275</v>
      </c>
      <c r="J12" s="69">
        <v>38</v>
      </c>
    </row>
    <row r="13" spans="1:10" ht="15.5" x14ac:dyDescent="0.35">
      <c r="B13" s="18"/>
      <c r="C13" s="33"/>
      <c r="D13" s="33"/>
      <c r="E13" s="33"/>
      <c r="F13" s="33"/>
      <c r="G13" s="33"/>
      <c r="H13" s="33"/>
      <c r="J13" s="34"/>
    </row>
    <row r="14" spans="1:10" ht="15.5" x14ac:dyDescent="0.35">
      <c r="B14" s="18"/>
      <c r="C14" s="33"/>
      <c r="D14" s="33"/>
      <c r="E14" s="33"/>
      <c r="F14" s="33"/>
      <c r="G14" s="33"/>
      <c r="H14" s="33"/>
      <c r="J14" s="34"/>
    </row>
    <row r="15" spans="1:10" x14ac:dyDescent="0.35">
      <c r="C15" s="33"/>
      <c r="D15" s="33"/>
      <c r="E15" s="33"/>
      <c r="F15" s="33"/>
      <c r="G15" s="33"/>
      <c r="H15" s="33"/>
    </row>
    <row r="16" spans="1:10" x14ac:dyDescent="0.35">
      <c r="C16" s="33"/>
      <c r="D16" s="33"/>
      <c r="E16" s="33"/>
      <c r="F16" s="33"/>
      <c r="G16" s="33"/>
      <c r="H16" s="33"/>
    </row>
    <row r="17" spans="3:8" x14ac:dyDescent="0.35">
      <c r="C17" s="33"/>
      <c r="D17" s="33"/>
      <c r="E17" s="33"/>
      <c r="F17" s="33"/>
      <c r="G17" s="33"/>
      <c r="H17" s="33"/>
    </row>
    <row r="18" spans="3:8" x14ac:dyDescent="0.35">
      <c r="C18" s="33"/>
      <c r="D18" s="33"/>
      <c r="E18" s="33"/>
      <c r="F18" s="33"/>
      <c r="G18" s="33"/>
      <c r="H18" s="33"/>
    </row>
    <row r="19" spans="3:8" x14ac:dyDescent="0.35">
      <c r="C19" s="33"/>
      <c r="D19" s="33"/>
      <c r="E19" s="33"/>
      <c r="F19" s="33"/>
      <c r="G19" s="33"/>
      <c r="H19" s="33"/>
    </row>
    <row r="20" spans="3:8" x14ac:dyDescent="0.35">
      <c r="C20" s="33"/>
      <c r="D20" s="33"/>
      <c r="E20" s="33"/>
      <c r="F20" s="33"/>
      <c r="G20" s="33"/>
      <c r="H20" s="33"/>
    </row>
    <row r="21" spans="3:8" x14ac:dyDescent="0.35">
      <c r="C21" s="33"/>
      <c r="D21" s="33"/>
      <c r="E21" s="33"/>
      <c r="F21" s="33"/>
      <c r="G21" s="33"/>
      <c r="H21" s="33"/>
    </row>
    <row r="22" spans="3:8" x14ac:dyDescent="0.35">
      <c r="C22" s="33"/>
      <c r="D22" s="33"/>
      <c r="E22" s="33"/>
      <c r="F22" s="33"/>
      <c r="G22" s="33"/>
      <c r="H22" s="33"/>
    </row>
    <row r="23" spans="3:8" x14ac:dyDescent="0.35">
      <c r="C23" s="33"/>
      <c r="D23" s="33"/>
      <c r="E23" s="33"/>
      <c r="F23" s="33"/>
      <c r="G23" s="33"/>
      <c r="H23" s="33"/>
    </row>
    <row r="24" spans="3:8" x14ac:dyDescent="0.35">
      <c r="C24" s="33"/>
      <c r="D24" s="33"/>
      <c r="E24" s="33"/>
      <c r="F24" s="33"/>
      <c r="G24" s="33"/>
      <c r="H24" s="33"/>
    </row>
    <row r="25" spans="3:8" x14ac:dyDescent="0.35">
      <c r="C25" s="33"/>
      <c r="D25" s="33"/>
      <c r="E25" s="33"/>
      <c r="F25" s="33"/>
      <c r="G25" s="33"/>
      <c r="H25" s="33"/>
    </row>
    <row r="26" spans="3:8" x14ac:dyDescent="0.35">
      <c r="C26" s="33"/>
      <c r="D26" s="33"/>
      <c r="E26" s="33"/>
      <c r="F26" s="33"/>
      <c r="G26" s="33"/>
      <c r="H26" s="33"/>
    </row>
    <row r="27" spans="3:8" x14ac:dyDescent="0.35">
      <c r="C27" s="33"/>
      <c r="D27" s="33"/>
      <c r="E27" s="33"/>
      <c r="F27" s="33"/>
      <c r="G27" s="33"/>
      <c r="H27" s="33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AD835-B084-4374-B5C8-F9F7EEBD210C}">
  <dimension ref="A1:E30"/>
  <sheetViews>
    <sheetView workbookViewId="0">
      <selection activeCell="C16" sqref="C16"/>
    </sheetView>
  </sheetViews>
  <sheetFormatPr defaultRowHeight="14.5" x14ac:dyDescent="0.35"/>
  <cols>
    <col min="1" max="1" width="10.08984375" customWidth="1"/>
    <col min="2" max="2" width="32.08984375" customWidth="1"/>
  </cols>
  <sheetData>
    <row r="1" spans="1:5" ht="15.5" x14ac:dyDescent="0.35">
      <c r="A1" s="21" t="s">
        <v>0</v>
      </c>
      <c r="B1" s="21" t="s">
        <v>1</v>
      </c>
      <c r="C1" s="17" t="s">
        <v>3</v>
      </c>
      <c r="E1" s="17" t="s">
        <v>4</v>
      </c>
    </row>
    <row r="2" spans="1:5" ht="15.5" x14ac:dyDescent="0.35">
      <c r="A2" s="34">
        <v>1</v>
      </c>
      <c r="B2" t="s">
        <v>232</v>
      </c>
      <c r="C2" s="32" t="s">
        <v>280</v>
      </c>
      <c r="E2" s="69">
        <v>40</v>
      </c>
    </row>
    <row r="3" spans="1:5" ht="15.5" x14ac:dyDescent="0.35">
      <c r="A3" s="34">
        <v>2</v>
      </c>
      <c r="B3" t="s">
        <v>7</v>
      </c>
      <c r="C3" s="32" t="s">
        <v>281</v>
      </c>
      <c r="E3" s="34">
        <v>40</v>
      </c>
    </row>
    <row r="4" spans="1:5" ht="15.5" x14ac:dyDescent="0.35">
      <c r="A4" s="34">
        <v>3</v>
      </c>
      <c r="B4" t="s">
        <v>276</v>
      </c>
      <c r="C4" s="32" t="s">
        <v>282</v>
      </c>
      <c r="E4" s="34" t="s">
        <v>78</v>
      </c>
    </row>
    <row r="5" spans="1:5" ht="15.5" x14ac:dyDescent="0.35">
      <c r="A5" s="34">
        <v>4</v>
      </c>
      <c r="B5" s="18" t="s">
        <v>277</v>
      </c>
      <c r="C5" s="32" t="s">
        <v>283</v>
      </c>
      <c r="E5" s="69">
        <v>39</v>
      </c>
    </row>
    <row r="6" spans="1:5" ht="15.5" x14ac:dyDescent="0.35">
      <c r="A6" s="34">
        <v>5</v>
      </c>
      <c r="B6" t="s">
        <v>31</v>
      </c>
      <c r="C6" s="32" t="s">
        <v>284</v>
      </c>
      <c r="E6" s="34">
        <v>39</v>
      </c>
    </row>
    <row r="7" spans="1:5" ht="15.5" x14ac:dyDescent="0.35">
      <c r="A7" s="34">
        <v>6</v>
      </c>
      <c r="B7" t="s">
        <v>231</v>
      </c>
      <c r="C7" s="32" t="s">
        <v>285</v>
      </c>
      <c r="E7" s="34">
        <v>38</v>
      </c>
    </row>
    <row r="8" spans="1:5" ht="15.5" x14ac:dyDescent="0.35">
      <c r="A8" s="34">
        <v>7</v>
      </c>
      <c r="B8" t="s">
        <v>8</v>
      </c>
      <c r="C8" s="32" t="s">
        <v>286</v>
      </c>
      <c r="E8" s="34">
        <v>37</v>
      </c>
    </row>
    <row r="9" spans="1:5" ht="15.5" x14ac:dyDescent="0.35">
      <c r="A9" s="34">
        <v>8</v>
      </c>
      <c r="B9" t="s">
        <v>278</v>
      </c>
      <c r="C9" s="32" t="s">
        <v>287</v>
      </c>
      <c r="E9" s="69">
        <v>38</v>
      </c>
    </row>
    <row r="10" spans="1:5" ht="15.5" x14ac:dyDescent="0.35">
      <c r="A10" s="34">
        <v>9</v>
      </c>
      <c r="B10" t="s">
        <v>67</v>
      </c>
      <c r="C10" s="7" t="s">
        <v>288</v>
      </c>
      <c r="E10" s="69">
        <v>37</v>
      </c>
    </row>
    <row r="11" spans="1:5" ht="15.5" x14ac:dyDescent="0.35">
      <c r="A11" s="34">
        <v>10</v>
      </c>
      <c r="B11" s="18" t="s">
        <v>15</v>
      </c>
      <c r="C11" s="32" t="s">
        <v>289</v>
      </c>
      <c r="E11" s="34">
        <v>36</v>
      </c>
    </row>
    <row r="12" spans="1:5" ht="15.5" x14ac:dyDescent="0.35">
      <c r="A12" s="34">
        <v>11</v>
      </c>
      <c r="B12" s="18" t="s">
        <v>36</v>
      </c>
      <c r="C12" s="32" t="s">
        <v>290</v>
      </c>
      <c r="E12" s="69">
        <v>36</v>
      </c>
    </row>
    <row r="13" spans="1:5" ht="15.5" x14ac:dyDescent="0.35">
      <c r="A13" s="34">
        <v>12</v>
      </c>
      <c r="B13" t="s">
        <v>32</v>
      </c>
      <c r="C13" s="32" t="s">
        <v>291</v>
      </c>
      <c r="E13" s="34">
        <v>35</v>
      </c>
    </row>
    <row r="14" spans="1:5" ht="15.5" x14ac:dyDescent="0.35">
      <c r="A14" s="34">
        <v>13</v>
      </c>
      <c r="B14" t="s">
        <v>10</v>
      </c>
      <c r="C14" s="32" t="s">
        <v>292</v>
      </c>
      <c r="E14" s="34">
        <v>34</v>
      </c>
    </row>
    <row r="15" spans="1:5" ht="15.5" x14ac:dyDescent="0.35">
      <c r="A15" s="34">
        <v>14</v>
      </c>
      <c r="B15" t="s">
        <v>24</v>
      </c>
      <c r="C15" s="32" t="s">
        <v>293</v>
      </c>
      <c r="E15" s="69">
        <v>35</v>
      </c>
    </row>
    <row r="16" spans="1:5" ht="15.5" x14ac:dyDescent="0.35">
      <c r="A16" s="34">
        <v>15</v>
      </c>
      <c r="B16" t="s">
        <v>279</v>
      </c>
      <c r="C16" s="32" t="s">
        <v>294</v>
      </c>
      <c r="E16" s="69">
        <v>34</v>
      </c>
    </row>
    <row r="17" spans="2:3" x14ac:dyDescent="0.35">
      <c r="B17" s="18"/>
      <c r="C17" s="33"/>
    </row>
    <row r="18" spans="2:3" x14ac:dyDescent="0.35">
      <c r="C18" s="33"/>
    </row>
    <row r="19" spans="2:3" x14ac:dyDescent="0.35">
      <c r="C19" s="33"/>
    </row>
    <row r="20" spans="2:3" x14ac:dyDescent="0.35">
      <c r="C20" s="33"/>
    </row>
    <row r="21" spans="2:3" x14ac:dyDescent="0.35">
      <c r="C21" s="33"/>
    </row>
    <row r="22" spans="2:3" x14ac:dyDescent="0.35">
      <c r="C22" s="33"/>
    </row>
    <row r="23" spans="2:3" x14ac:dyDescent="0.35">
      <c r="C23" s="33"/>
    </row>
    <row r="24" spans="2:3" x14ac:dyDescent="0.35">
      <c r="C24" s="33"/>
    </row>
    <row r="25" spans="2:3" x14ac:dyDescent="0.35">
      <c r="C25" s="33"/>
    </row>
    <row r="26" spans="2:3" x14ac:dyDescent="0.35">
      <c r="C26" s="33"/>
    </row>
    <row r="27" spans="2:3" x14ac:dyDescent="0.35">
      <c r="C27" s="33"/>
    </row>
    <row r="28" spans="2:3" x14ac:dyDescent="0.35">
      <c r="B28" s="18"/>
      <c r="C28" s="33"/>
    </row>
    <row r="29" spans="2:3" x14ac:dyDescent="0.35">
      <c r="C29" s="33"/>
    </row>
    <row r="30" spans="2:3" x14ac:dyDescent="0.35">
      <c r="C30" s="33"/>
    </row>
  </sheetData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06EF-C2B2-425F-B44F-2AE12AA48953}">
  <sheetPr>
    <pageSetUpPr fitToPage="1"/>
  </sheetPr>
  <dimension ref="A1:Z33"/>
  <sheetViews>
    <sheetView tabSelected="1" topLeftCell="A7" workbookViewId="0">
      <selection activeCell="A11" sqref="A11"/>
    </sheetView>
  </sheetViews>
  <sheetFormatPr defaultRowHeight="14.5" x14ac:dyDescent="0.35"/>
  <cols>
    <col min="2" max="2" width="26.36328125" customWidth="1"/>
    <col min="3" max="3" width="8.6328125" style="1" customWidth="1"/>
    <col min="4" max="4" width="8.36328125" style="1" customWidth="1"/>
    <col min="5" max="5" width="7.26953125" style="1" customWidth="1"/>
    <col min="6" max="6" width="7.36328125" style="30" customWidth="1"/>
    <col min="7" max="7" width="8" style="1" customWidth="1"/>
    <col min="8" max="8" width="8.453125" style="1" customWidth="1"/>
    <col min="9" max="9" width="6.54296875" style="1" customWidth="1"/>
    <col min="10" max="10" width="6.36328125" style="30" customWidth="1"/>
    <col min="11" max="11" width="8.36328125" style="1" customWidth="1"/>
    <col min="12" max="12" width="7.453125" style="1" customWidth="1"/>
    <col min="13" max="13" width="7.6328125" style="1" customWidth="1"/>
    <col min="14" max="14" width="6.90625" style="30" customWidth="1"/>
    <col min="15" max="15" width="3" style="1" customWidth="1"/>
    <col min="16" max="16" width="7.08984375" customWidth="1"/>
    <col min="17" max="17" width="2.90625" customWidth="1"/>
    <col min="18" max="19" width="8.7265625" customWidth="1"/>
    <col min="20" max="20" width="10.54296875" style="1" customWidth="1"/>
    <col min="21" max="21" width="2.6328125" customWidth="1"/>
    <col min="22" max="22" width="10.453125" customWidth="1"/>
    <col min="23" max="23" width="9.08984375" style="7"/>
    <col min="24" max="24" width="2.54296875" customWidth="1"/>
    <col min="25" max="25" width="14.36328125" style="7" customWidth="1"/>
  </cols>
  <sheetData>
    <row r="1" spans="1:26" x14ac:dyDescent="0.35">
      <c r="A1" t="s">
        <v>0</v>
      </c>
      <c r="B1" t="s">
        <v>1</v>
      </c>
      <c r="C1" s="6" t="s">
        <v>49</v>
      </c>
      <c r="D1" s="6" t="s">
        <v>50</v>
      </c>
      <c r="E1" s="7" t="s">
        <v>51</v>
      </c>
      <c r="F1" s="25" t="s">
        <v>27</v>
      </c>
      <c r="G1" s="6" t="s">
        <v>52</v>
      </c>
      <c r="H1" s="7" t="s">
        <v>51</v>
      </c>
      <c r="I1" s="6" t="s">
        <v>295</v>
      </c>
      <c r="J1" s="25" t="s">
        <v>30</v>
      </c>
      <c r="K1" s="6" t="s">
        <v>53</v>
      </c>
      <c r="L1" s="7" t="s">
        <v>51</v>
      </c>
      <c r="M1" s="6" t="s">
        <v>298</v>
      </c>
      <c r="N1" s="25" t="s">
        <v>29</v>
      </c>
      <c r="O1" s="25"/>
      <c r="P1" s="10" t="s">
        <v>54</v>
      </c>
      <c r="Q1" s="10"/>
      <c r="R1" s="6" t="s">
        <v>45</v>
      </c>
      <c r="S1" s="6" t="s">
        <v>296</v>
      </c>
      <c r="T1" s="7" t="s">
        <v>299</v>
      </c>
      <c r="U1" s="10"/>
      <c r="V1" s="6" t="s">
        <v>321</v>
      </c>
      <c r="W1" s="7" t="s">
        <v>48</v>
      </c>
    </row>
    <row r="2" spans="1:26" x14ac:dyDescent="0.35">
      <c r="A2">
        <v>1</v>
      </c>
      <c r="B2" t="s">
        <v>19</v>
      </c>
      <c r="C2" s="4">
        <f>_xlfn.XLOOKUP(B2,'350m SWIM'!B:B,'350m SWIM'!J:J)</f>
        <v>40</v>
      </c>
      <c r="D2" s="4">
        <v>40</v>
      </c>
      <c r="E2" s="4">
        <v>40</v>
      </c>
      <c r="F2" s="29">
        <f>MAX(C2:E2)</f>
        <v>40</v>
      </c>
      <c r="G2" s="6">
        <v>40</v>
      </c>
      <c r="H2" s="4">
        <v>40</v>
      </c>
      <c r="I2" s="6">
        <v>39</v>
      </c>
      <c r="J2" s="29">
        <f>MAX(G2:I2)</f>
        <v>40</v>
      </c>
      <c r="K2" s="6">
        <v>39</v>
      </c>
      <c r="L2" s="6">
        <v>39</v>
      </c>
      <c r="M2" s="6"/>
      <c r="N2" s="29">
        <f>MAX(K2:M2)</f>
        <v>39</v>
      </c>
      <c r="O2" s="4"/>
      <c r="P2" s="31">
        <f>SUM(F2+J2+N2)</f>
        <v>119</v>
      </c>
      <c r="Q2" s="8"/>
      <c r="R2" s="4">
        <v>40</v>
      </c>
      <c r="S2" s="4">
        <v>40</v>
      </c>
      <c r="T2" s="8">
        <v>39</v>
      </c>
      <c r="U2" s="8"/>
      <c r="V2">
        <f>MAX(R2:T2)</f>
        <v>40</v>
      </c>
      <c r="W2" s="8">
        <f>SUM(P2+V2)</f>
        <v>159</v>
      </c>
      <c r="Y2" s="8"/>
      <c r="Z2" s="11"/>
    </row>
    <row r="3" spans="1:26" x14ac:dyDescent="0.35">
      <c r="A3">
        <v>2</v>
      </c>
      <c r="B3" t="s">
        <v>11</v>
      </c>
      <c r="C3" s="4">
        <f>_xlfn.XLOOKUP(B3,'350m SWIM'!B:B,'350m SWIM'!J:J)</f>
        <v>37</v>
      </c>
      <c r="D3" s="4"/>
      <c r="E3" s="4"/>
      <c r="F3" s="29">
        <f>MAX(C3:E3)</f>
        <v>37</v>
      </c>
      <c r="G3" s="6">
        <v>39</v>
      </c>
      <c r="H3" s="6"/>
      <c r="I3" s="6"/>
      <c r="J3" s="29">
        <f>MAX(G3:I3)</f>
        <v>39</v>
      </c>
      <c r="K3" s="6">
        <v>40</v>
      </c>
      <c r="L3" s="6"/>
      <c r="M3" s="6"/>
      <c r="N3" s="29">
        <f>MAX(K3:M3)</f>
        <v>40</v>
      </c>
      <c r="O3" s="4"/>
      <c r="P3" s="31">
        <f>SUM(F3+J3+N3)</f>
        <v>116</v>
      </c>
      <c r="Q3" s="8"/>
      <c r="R3" s="4">
        <v>39</v>
      </c>
      <c r="S3" s="4"/>
      <c r="T3" s="8">
        <v>37</v>
      </c>
      <c r="U3" s="8"/>
      <c r="V3">
        <f>MAX(R3:T3)</f>
        <v>39</v>
      </c>
      <c r="W3" s="8">
        <f>SUM(P3+V3)</f>
        <v>155</v>
      </c>
      <c r="Y3" s="8" t="s">
        <v>323</v>
      </c>
      <c r="Z3" s="11"/>
    </row>
    <row r="4" spans="1:26" x14ac:dyDescent="0.35">
      <c r="A4">
        <v>3</v>
      </c>
      <c r="B4" t="s">
        <v>25</v>
      </c>
      <c r="C4" s="4">
        <f>_xlfn.XLOOKUP(B4,'350m SWIM'!B:B,'350m SWIM'!J:J)</f>
        <v>39</v>
      </c>
      <c r="D4" s="4"/>
      <c r="E4" s="4">
        <v>39</v>
      </c>
      <c r="F4" s="29">
        <f>MAX(C4:E4)</f>
        <v>39</v>
      </c>
      <c r="G4" s="6"/>
      <c r="H4" s="4">
        <v>39</v>
      </c>
      <c r="I4" s="6"/>
      <c r="J4" s="29">
        <f>MAX(G4:I4)</f>
        <v>39</v>
      </c>
      <c r="K4" s="6">
        <v>37</v>
      </c>
      <c r="L4" s="6">
        <v>38</v>
      </c>
      <c r="M4" s="6">
        <v>36</v>
      </c>
      <c r="N4" s="29">
        <f>MAX(K4:M4)</f>
        <v>38</v>
      </c>
      <c r="O4" s="4"/>
      <c r="P4" s="31">
        <f>SUM(F4+J4+N4)</f>
        <v>116</v>
      </c>
      <c r="Q4" s="8"/>
      <c r="R4" s="4"/>
      <c r="S4" s="4">
        <v>39</v>
      </c>
      <c r="T4" s="8">
        <v>38</v>
      </c>
      <c r="U4" s="8"/>
      <c r="V4">
        <f>MAX(R4:T4)</f>
        <v>39</v>
      </c>
      <c r="W4" s="8">
        <f>SUM(P4+V4)</f>
        <v>155</v>
      </c>
      <c r="Y4" s="8"/>
      <c r="Z4" s="11"/>
    </row>
    <row r="5" spans="1:26" x14ac:dyDescent="0.35">
      <c r="A5">
        <v>4</v>
      </c>
      <c r="B5" t="s">
        <v>24</v>
      </c>
      <c r="C5" s="4">
        <f>_xlfn.XLOOKUP(B5,'350m SWIM'!B:B,'350m SWIM'!J:J)</f>
        <v>38</v>
      </c>
      <c r="D5" s="4"/>
      <c r="E5" s="4">
        <v>38</v>
      </c>
      <c r="F5" s="29">
        <f>MAX(C5:E5)</f>
        <v>38</v>
      </c>
      <c r="G5" s="6">
        <v>38</v>
      </c>
      <c r="H5" s="4">
        <v>38</v>
      </c>
      <c r="I5" s="6">
        <v>38</v>
      </c>
      <c r="J5" s="29">
        <f>MAX(G5:I5)</f>
        <v>38</v>
      </c>
      <c r="K5" s="6">
        <v>34</v>
      </c>
      <c r="L5" s="6">
        <v>37</v>
      </c>
      <c r="M5" s="6">
        <v>35</v>
      </c>
      <c r="N5" s="29">
        <f>MAX(K5:M5)</f>
        <v>37</v>
      </c>
      <c r="O5" s="4"/>
      <c r="P5" s="31">
        <f>SUM(F5+J5+N5)</f>
        <v>113</v>
      </c>
      <c r="Q5" s="8"/>
      <c r="R5" s="4">
        <v>37</v>
      </c>
      <c r="S5" s="4">
        <v>38</v>
      </c>
      <c r="T5" s="8"/>
      <c r="U5" s="8"/>
      <c r="V5">
        <f>MAX(R5:T5)</f>
        <v>38</v>
      </c>
      <c r="W5" s="8">
        <f>SUM(P5+V5)</f>
        <v>151</v>
      </c>
    </row>
    <row r="6" spans="1:26" x14ac:dyDescent="0.35">
      <c r="B6" t="s">
        <v>232</v>
      </c>
      <c r="C6" s="4" t="str">
        <f>_xlfn.XLOOKUP(B6,'350m SWIM'!B:B,'350m SWIM'!J:J," ")</f>
        <v xml:space="preserve"> </v>
      </c>
      <c r="D6" s="4"/>
      <c r="E6" s="4"/>
      <c r="F6" s="29"/>
      <c r="G6" s="6"/>
      <c r="H6" s="6"/>
      <c r="I6" s="6">
        <v>40</v>
      </c>
      <c r="J6" s="29">
        <f>MAX(G6:I6)</f>
        <v>40</v>
      </c>
      <c r="K6" s="6"/>
      <c r="L6" s="6"/>
      <c r="M6" s="6">
        <v>40</v>
      </c>
      <c r="N6" s="29">
        <f>MAX(K6:M6)</f>
        <v>40</v>
      </c>
      <c r="O6" s="4"/>
      <c r="P6" s="8">
        <f>SUM(F6+J6+N6)</f>
        <v>80</v>
      </c>
      <c r="Q6" s="8"/>
      <c r="R6" s="4"/>
      <c r="S6" s="4"/>
      <c r="T6" s="8">
        <v>40</v>
      </c>
      <c r="U6" s="8"/>
      <c r="V6">
        <f>MAX(R6:T6)</f>
        <v>40</v>
      </c>
      <c r="W6" s="8">
        <f>SUM(P6+V6)</f>
        <v>120</v>
      </c>
    </row>
    <row r="7" spans="1:26" x14ac:dyDescent="0.35">
      <c r="B7" s="40" t="s">
        <v>67</v>
      </c>
      <c r="C7" s="4"/>
      <c r="D7" s="4">
        <f>_xlfn.XLOOKUP(B7,'500m SWIM'!B:B,'500m SWIM'!M:M)</f>
        <v>39</v>
      </c>
      <c r="E7" s="4">
        <v>37</v>
      </c>
      <c r="F7" s="29">
        <f>MAX(C7:E7)</f>
        <v>39</v>
      </c>
      <c r="G7" s="6"/>
      <c r="H7" s="4"/>
      <c r="I7" s="6"/>
      <c r="J7" s="29"/>
      <c r="K7" s="6">
        <v>38</v>
      </c>
      <c r="L7" s="6"/>
      <c r="M7" s="6">
        <v>37</v>
      </c>
      <c r="N7" s="29">
        <f>MAX(K7:M7)</f>
        <v>38</v>
      </c>
      <c r="O7" s="4"/>
      <c r="P7" s="8">
        <f>SUM(F7+J7+N7)</f>
        <v>77</v>
      </c>
      <c r="Q7" s="8"/>
      <c r="R7" s="4">
        <v>38</v>
      </c>
      <c r="S7" s="4"/>
      <c r="T7" s="8"/>
      <c r="U7" s="8"/>
      <c r="V7">
        <f>MAX(R7:T7)</f>
        <v>38</v>
      </c>
      <c r="W7" s="8">
        <f>SUM(P7+V7)</f>
        <v>115</v>
      </c>
      <c r="Y7" s="8"/>
    </row>
    <row r="8" spans="1:26" x14ac:dyDescent="0.35">
      <c r="B8" t="s">
        <v>14</v>
      </c>
      <c r="C8" s="4">
        <f>_xlfn.XLOOKUP(B8,'350m SWIM'!B:B,'350m SWIM'!J:J," ")</f>
        <v>34</v>
      </c>
      <c r="D8" s="6"/>
      <c r="E8" s="4"/>
      <c r="F8" s="29">
        <f>MAX(C8:E8)</f>
        <v>34</v>
      </c>
      <c r="G8" s="6">
        <v>37</v>
      </c>
      <c r="H8" s="6"/>
      <c r="I8" s="6"/>
      <c r="J8" s="29">
        <f>MAX(G8:I8)</f>
        <v>37</v>
      </c>
      <c r="K8" s="6"/>
      <c r="L8" s="6"/>
      <c r="M8" s="6"/>
      <c r="N8" s="29"/>
      <c r="O8" s="4"/>
      <c r="P8" s="8">
        <f>SUM(F8+J8+N8)</f>
        <v>71</v>
      </c>
      <c r="Q8" s="8"/>
      <c r="R8" s="4"/>
      <c r="S8" s="4">
        <v>36</v>
      </c>
      <c r="T8" s="8"/>
      <c r="U8" s="8"/>
      <c r="V8">
        <f>MAX(R8:T8)</f>
        <v>36</v>
      </c>
      <c r="W8" s="8">
        <f>SUM(P8+V8)</f>
        <v>107</v>
      </c>
    </row>
    <row r="9" spans="1:26" x14ac:dyDescent="0.35">
      <c r="B9" t="s">
        <v>22</v>
      </c>
      <c r="C9" s="4">
        <f>_xlfn.XLOOKUP(B9,'350m SWIM'!B:B,'350m SWIM'!J:J," ")</f>
        <v>32</v>
      </c>
      <c r="D9" s="4">
        <f>_xlfn.XLOOKUP(B9,'500m SWIM'!B:B,'500m SWIM'!M:M)</f>
        <v>37</v>
      </c>
      <c r="E9" s="4"/>
      <c r="F9" s="29">
        <f>MAX(C9:E9)</f>
        <v>37</v>
      </c>
      <c r="G9" s="6"/>
      <c r="H9" s="6"/>
      <c r="I9" s="6"/>
      <c r="J9" s="29"/>
      <c r="K9" s="6"/>
      <c r="L9" s="6"/>
      <c r="M9" s="6"/>
      <c r="N9" s="29"/>
      <c r="O9" s="4"/>
      <c r="P9" s="8">
        <f>SUM(F9+J9+N9)</f>
        <v>37</v>
      </c>
      <c r="Q9" s="8"/>
      <c r="R9" s="4"/>
      <c r="S9" s="4">
        <v>37</v>
      </c>
      <c r="T9" s="8"/>
      <c r="U9" s="8"/>
      <c r="V9">
        <f>MAX(R9:T9)</f>
        <v>37</v>
      </c>
      <c r="W9" s="8">
        <f>SUM(P9+V9)</f>
        <v>74</v>
      </c>
    </row>
    <row r="10" spans="1:26" x14ac:dyDescent="0.35">
      <c r="B10" t="s">
        <v>23</v>
      </c>
      <c r="C10" s="4">
        <f>_xlfn.XLOOKUP(B10,'350m SWIM'!B:B,'350m SWIM'!J:J)</f>
        <v>36</v>
      </c>
      <c r="D10" s="4"/>
      <c r="E10" s="4"/>
      <c r="F10" s="29">
        <f>MAX(C10:E10)</f>
        <v>36</v>
      </c>
      <c r="G10" s="6"/>
      <c r="H10" s="6"/>
      <c r="I10" s="6"/>
      <c r="J10" s="29"/>
      <c r="K10" s="6"/>
      <c r="L10" s="6"/>
      <c r="M10" s="6">
        <v>38</v>
      </c>
      <c r="N10" s="29">
        <f>MAX(K10:M10)</f>
        <v>38</v>
      </c>
      <c r="O10" s="4"/>
      <c r="P10" s="8">
        <f>SUM(F10+J10+N10)</f>
        <v>74</v>
      </c>
      <c r="Q10" s="8"/>
      <c r="R10" s="4"/>
      <c r="S10" s="4"/>
      <c r="T10" s="8"/>
      <c r="U10" s="8"/>
      <c r="W10" s="8">
        <f>SUM(P10+V10)</f>
        <v>74</v>
      </c>
      <c r="Y10" s="8"/>
    </row>
    <row r="11" spans="1:26" x14ac:dyDescent="0.35">
      <c r="B11" t="s">
        <v>37</v>
      </c>
      <c r="C11" s="4">
        <f>_xlfn.XLOOKUP(B11,'350m SWIM'!B:B,'350m SWIM'!J:J," ")</f>
        <v>35</v>
      </c>
      <c r="D11" s="4"/>
      <c r="E11" s="4">
        <v>36</v>
      </c>
      <c r="F11" s="29">
        <f>MAX(C11:E11)</f>
        <v>36</v>
      </c>
      <c r="G11" s="6"/>
      <c r="H11" s="6"/>
      <c r="I11" s="6"/>
      <c r="J11" s="29"/>
      <c r="K11" s="6">
        <v>36</v>
      </c>
      <c r="L11" s="6"/>
      <c r="M11" s="6"/>
      <c r="N11" s="29">
        <f>MAX(K11:M11)</f>
        <v>36</v>
      </c>
      <c r="O11" s="4"/>
      <c r="P11" s="8">
        <f>SUM(F11+J11+N11)</f>
        <v>72</v>
      </c>
      <c r="Q11" s="8"/>
      <c r="R11" s="4"/>
      <c r="S11" s="4"/>
      <c r="T11" s="8"/>
      <c r="U11" s="8"/>
      <c r="W11" s="8">
        <f>SUM(P11+V11)</f>
        <v>72</v>
      </c>
    </row>
    <row r="12" spans="1:26" x14ac:dyDescent="0.35">
      <c r="B12" t="s">
        <v>60</v>
      </c>
      <c r="C12" s="4">
        <f>_xlfn.XLOOKUP(B12,'350m SWIM'!B:B,'350m SWIM'!J:J," ")</f>
        <v>31</v>
      </c>
      <c r="D12" s="4"/>
      <c r="E12" s="4"/>
      <c r="F12" s="29">
        <f>MAX(C12:E12)</f>
        <v>31</v>
      </c>
      <c r="G12" s="6"/>
      <c r="H12" s="6"/>
      <c r="I12" s="6"/>
      <c r="J12" s="29"/>
      <c r="K12" s="6"/>
      <c r="L12" s="6"/>
      <c r="M12" s="6"/>
      <c r="N12" s="29"/>
      <c r="O12" s="4"/>
      <c r="P12" s="8">
        <f>SUM(F12+J12+N12)</f>
        <v>31</v>
      </c>
      <c r="Q12" s="8"/>
      <c r="R12" s="4"/>
      <c r="S12" s="4"/>
      <c r="T12" s="8">
        <v>34</v>
      </c>
      <c r="U12" s="8"/>
      <c r="V12">
        <f>MAX(R12:T12)</f>
        <v>34</v>
      </c>
      <c r="W12" s="8">
        <f>SUM(P12+V12)</f>
        <v>65</v>
      </c>
    </row>
    <row r="13" spans="1:26" x14ac:dyDescent="0.35">
      <c r="B13" t="s">
        <v>297</v>
      </c>
      <c r="C13" s="4" t="str">
        <f>_xlfn.XLOOKUP(B13,'350m SWIM'!B:B,'350m SWIM'!J:J," ")</f>
        <v xml:space="preserve"> </v>
      </c>
      <c r="D13" s="4"/>
      <c r="E13" s="4"/>
      <c r="F13" s="29"/>
      <c r="G13" s="6"/>
      <c r="H13" s="6"/>
      <c r="I13" s="6"/>
      <c r="J13" s="29"/>
      <c r="K13" s="6"/>
      <c r="L13" s="6">
        <v>40</v>
      </c>
      <c r="M13" s="6"/>
      <c r="N13" s="29">
        <f>MAX(K13:M13)</f>
        <v>40</v>
      </c>
      <c r="O13" s="4"/>
      <c r="P13" s="8">
        <f>SUM(F13+J13+N13)</f>
        <v>40</v>
      </c>
      <c r="Q13" s="8"/>
      <c r="R13" s="4"/>
      <c r="S13" s="4"/>
      <c r="T13" s="8"/>
      <c r="U13" s="8"/>
      <c r="W13" s="8">
        <f>SUM(P13+V13)</f>
        <v>40</v>
      </c>
    </row>
    <row r="14" spans="1:26" x14ac:dyDescent="0.35">
      <c r="B14" t="s">
        <v>277</v>
      </c>
      <c r="C14" s="4" t="str">
        <f>_xlfn.XLOOKUP(B14,'350m SWIM'!B:B,'350m SWIM'!J:J," ")</f>
        <v xml:space="preserve"> </v>
      </c>
      <c r="D14" s="6"/>
      <c r="E14" s="4"/>
      <c r="F14" s="29"/>
      <c r="G14" s="6"/>
      <c r="H14" s="6"/>
      <c r="I14" s="6"/>
      <c r="J14" s="29"/>
      <c r="K14" s="6"/>
      <c r="L14" s="6"/>
      <c r="M14" s="6">
        <v>39</v>
      </c>
      <c r="N14" s="29">
        <f>MAX(K14:M14)</f>
        <v>39</v>
      </c>
      <c r="O14" s="4"/>
      <c r="P14" s="8">
        <f>SUM(F14+J14+N14)</f>
        <v>39</v>
      </c>
      <c r="Q14" s="8"/>
      <c r="T14" s="6"/>
      <c r="U14" s="8"/>
      <c r="W14" s="8">
        <f>SUM(P14+V14)</f>
        <v>39</v>
      </c>
    </row>
    <row r="15" spans="1:26" x14ac:dyDescent="0.35">
      <c r="B15" t="s">
        <v>69</v>
      </c>
      <c r="C15" s="4"/>
      <c r="D15" s="4">
        <f>_xlfn.XLOOKUP(B15,'500m SWIM'!B:B,'500m SWIM'!M:M)</f>
        <v>38</v>
      </c>
      <c r="E15" s="4"/>
      <c r="F15" s="29">
        <f>MAX(C15:E15)</f>
        <v>38</v>
      </c>
      <c r="G15" s="6"/>
      <c r="H15" s="4"/>
      <c r="I15" s="6"/>
      <c r="J15" s="29"/>
      <c r="K15" s="6">
        <v>35</v>
      </c>
      <c r="L15" s="6"/>
      <c r="M15" s="6"/>
      <c r="N15" s="29"/>
      <c r="O15" s="4"/>
      <c r="P15" s="8">
        <f>SUM(F15+J15+N15)</f>
        <v>38</v>
      </c>
      <c r="Q15" s="8"/>
      <c r="R15" s="4"/>
      <c r="S15" s="4"/>
      <c r="T15" s="8"/>
      <c r="U15" s="8"/>
      <c r="W15" s="8">
        <f>SUM(P15+V15)</f>
        <v>38</v>
      </c>
    </row>
    <row r="16" spans="1:26" x14ac:dyDescent="0.35">
      <c r="B16" t="s">
        <v>70</v>
      </c>
      <c r="C16" s="4"/>
      <c r="D16" s="4">
        <f>_xlfn.XLOOKUP(B16,'500m SWIM'!B:B,'500m SWIM'!M:M)</f>
        <v>36</v>
      </c>
      <c r="E16" s="4"/>
      <c r="F16" s="29">
        <f>MAX(C16:E16)</f>
        <v>36</v>
      </c>
      <c r="G16" s="6"/>
      <c r="H16" s="6"/>
      <c r="I16" s="6"/>
      <c r="J16" s="29"/>
      <c r="K16" s="6"/>
      <c r="L16" s="6"/>
      <c r="M16" s="6"/>
      <c r="N16" s="29"/>
      <c r="O16" s="4"/>
      <c r="P16" s="8">
        <f>SUM(F16+J16+N16)</f>
        <v>36</v>
      </c>
      <c r="Q16" s="8"/>
      <c r="R16" s="4"/>
      <c r="S16" s="4"/>
      <c r="T16" s="8"/>
      <c r="U16" s="8"/>
      <c r="W16" s="8">
        <f>SUM(P16+V16)</f>
        <v>36</v>
      </c>
      <c r="Y16" s="8"/>
    </row>
    <row r="17" spans="2:23" x14ac:dyDescent="0.35">
      <c r="B17" t="s">
        <v>62</v>
      </c>
      <c r="C17" s="24"/>
      <c r="P17" s="8"/>
      <c r="T17" s="6">
        <v>36</v>
      </c>
      <c r="V17">
        <f>MAX(R17:T17)</f>
        <v>36</v>
      </c>
      <c r="W17" s="8">
        <f>SUM(P17+V17)</f>
        <v>36</v>
      </c>
    </row>
    <row r="18" spans="2:23" x14ac:dyDescent="0.35">
      <c r="B18" s="74" t="s">
        <v>316</v>
      </c>
      <c r="C18" s="24"/>
      <c r="D18" s="24"/>
      <c r="E18" s="24"/>
      <c r="G18" s="24"/>
      <c r="H18" s="24"/>
      <c r="I18" s="24"/>
      <c r="K18" s="24"/>
      <c r="L18" s="24"/>
      <c r="M18" s="24"/>
      <c r="P18" s="8"/>
      <c r="R18" s="24"/>
      <c r="S18" s="24"/>
      <c r="T18" s="4">
        <v>35</v>
      </c>
      <c r="V18">
        <f>MAX(R18:T18)</f>
        <v>35</v>
      </c>
      <c r="W18" s="8">
        <f>SUM(P18+V18)</f>
        <v>35</v>
      </c>
    </row>
    <row r="19" spans="2:23" x14ac:dyDescent="0.35">
      <c r="B19" t="s">
        <v>279</v>
      </c>
      <c r="C19" s="4"/>
      <c r="D19" s="4"/>
      <c r="E19" s="4"/>
      <c r="F19" s="29"/>
      <c r="G19" s="6"/>
      <c r="H19" s="6"/>
      <c r="I19" s="6"/>
      <c r="J19" s="29"/>
      <c r="K19" s="6"/>
      <c r="L19" s="6"/>
      <c r="M19" s="6">
        <v>34</v>
      </c>
      <c r="N19" s="29">
        <f>MAX(K19:M19)</f>
        <v>34</v>
      </c>
      <c r="O19" s="4"/>
      <c r="P19" s="8">
        <f>SUM(F19+J19+N19)</f>
        <v>34</v>
      </c>
      <c r="Q19" s="8"/>
      <c r="R19" s="4"/>
      <c r="S19" s="4"/>
      <c r="T19" s="8"/>
      <c r="U19" s="8"/>
      <c r="W19" s="8">
        <f>SUM(P19+V19)</f>
        <v>34</v>
      </c>
    </row>
    <row r="20" spans="2:23" x14ac:dyDescent="0.35">
      <c r="B20" t="s">
        <v>62</v>
      </c>
      <c r="C20" s="4">
        <f>_xlfn.XLOOKUP(B20,'350m SWIM'!B:B,'350m SWIM'!J:J," ")</f>
        <v>33</v>
      </c>
      <c r="D20" s="4"/>
      <c r="E20" s="4"/>
      <c r="F20" s="29">
        <f>MAX(C20:E20)</f>
        <v>33</v>
      </c>
      <c r="G20" s="6"/>
      <c r="H20" s="4"/>
      <c r="I20" s="6"/>
      <c r="J20" s="29"/>
      <c r="K20" s="6"/>
      <c r="L20" s="6"/>
      <c r="M20" s="6"/>
      <c r="N20" s="29"/>
      <c r="O20" s="4"/>
      <c r="P20" s="8">
        <f>SUM(F20+J20+N20)</f>
        <v>33</v>
      </c>
      <c r="Q20" s="8"/>
      <c r="R20" s="4"/>
      <c r="S20" s="4"/>
      <c r="T20" s="8"/>
      <c r="U20" s="8"/>
      <c r="W20" s="8">
        <f>SUM(P20+V20)</f>
        <v>33</v>
      </c>
    </row>
    <row r="21" spans="2:23" x14ac:dyDescent="0.35">
      <c r="C21" s="24">
        <f>COUNTA(C1:C18)</f>
        <v>13</v>
      </c>
      <c r="D21" s="24">
        <f>COUNTA(D1:D18)</f>
        <v>6</v>
      </c>
      <c r="E21" s="24">
        <f>COUNTA(E1:E18)</f>
        <v>6</v>
      </c>
      <c r="F21" s="24">
        <f>COUNTA(F1:F18)</f>
        <v>13</v>
      </c>
      <c r="G21" s="24">
        <f>COUNTA(G1:G18)</f>
        <v>5</v>
      </c>
      <c r="H21" s="24">
        <f>COUNTA(H1:H18)</f>
        <v>4</v>
      </c>
      <c r="I21" s="24">
        <f>COUNTA(I1:I18)</f>
        <v>4</v>
      </c>
      <c r="J21" s="24">
        <f>COUNTA(J1:J18)</f>
        <v>7</v>
      </c>
      <c r="K21" s="24">
        <f>COUNTA(K1:K18)</f>
        <v>8</v>
      </c>
      <c r="L21" s="24">
        <f>COUNTA(L1:L18)</f>
        <v>5</v>
      </c>
      <c r="M21" s="24">
        <f>COUNTA(M1:M18)</f>
        <v>7</v>
      </c>
      <c r="N21" s="24">
        <f>COUNTA(N1:N18)</f>
        <v>11</v>
      </c>
      <c r="P21" s="24">
        <f>COUNTA(P1:P18)</f>
        <v>16</v>
      </c>
      <c r="R21" s="24">
        <f>COUNTA(R1:R18)</f>
        <v>5</v>
      </c>
      <c r="S21" s="24">
        <f>COUNTA(S1:S18)</f>
        <v>6</v>
      </c>
      <c r="T21" s="24">
        <f>COUNTA(T1:T18)</f>
        <v>8</v>
      </c>
      <c r="W21" s="24">
        <f>COUNTA(W1:W18)</f>
        <v>18</v>
      </c>
    </row>
    <row r="22" spans="2:23" x14ac:dyDescent="0.35">
      <c r="C22" s="4"/>
      <c r="D22" s="4"/>
      <c r="E22" s="4"/>
      <c r="F22" s="29"/>
      <c r="G22" s="6"/>
      <c r="H22" s="4"/>
      <c r="I22" s="6"/>
      <c r="J22" s="29"/>
      <c r="K22" s="6"/>
      <c r="L22" s="6"/>
      <c r="M22" s="6"/>
      <c r="N22" s="29"/>
      <c r="O22" s="4"/>
      <c r="P22" s="8"/>
      <c r="Q22" s="8"/>
      <c r="R22" s="4"/>
      <c r="S22" s="4"/>
      <c r="T22" s="8"/>
      <c r="U22" s="8"/>
      <c r="W22" s="8"/>
    </row>
    <row r="24" spans="2:23" x14ac:dyDescent="0.35">
      <c r="C24" s="24"/>
    </row>
    <row r="25" spans="2:23" x14ac:dyDescent="0.35">
      <c r="C25" s="24"/>
    </row>
    <row r="26" spans="2:23" x14ac:dyDescent="0.35">
      <c r="C26" s="24"/>
    </row>
    <row r="29" spans="2:23" x14ac:dyDescent="0.35">
      <c r="C29" s="24"/>
    </row>
    <row r="30" spans="2:23" x14ac:dyDescent="0.35">
      <c r="C30" s="24"/>
    </row>
    <row r="31" spans="2:23" x14ac:dyDescent="0.35">
      <c r="C31" s="24"/>
    </row>
    <row r="32" spans="2:23" x14ac:dyDescent="0.35">
      <c r="C32" s="24"/>
    </row>
    <row r="33" spans="3:3" x14ac:dyDescent="0.35">
      <c r="C33" s="24"/>
    </row>
  </sheetData>
  <sortState xmlns:xlrd2="http://schemas.microsoft.com/office/spreadsheetml/2017/richdata2" ref="A2:Y22">
    <sortCondition descending="1" ref="W2:W22"/>
  </sortState>
  <pageMargins left="0.7" right="0.7" top="0.75" bottom="0.75" header="0.3" footer="0.3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4391-FCDD-461E-9D01-CADF50276549}">
  <sheetPr>
    <pageSetUpPr fitToPage="1"/>
  </sheetPr>
  <dimension ref="A1:W35"/>
  <sheetViews>
    <sheetView topLeftCell="A19" workbookViewId="0">
      <selection activeCell="A18" sqref="A18"/>
    </sheetView>
  </sheetViews>
  <sheetFormatPr defaultRowHeight="14.5" x14ac:dyDescent="0.35"/>
  <cols>
    <col min="2" max="2" width="23.453125" style="18" customWidth="1"/>
    <col min="3" max="3" width="7.6328125" style="7" customWidth="1"/>
    <col min="4" max="4" width="7.08984375" style="7" customWidth="1"/>
    <col min="5" max="5" width="6.90625" style="7" customWidth="1"/>
    <col min="6" max="6" width="7.36328125" style="10" customWidth="1"/>
    <col min="7" max="7" width="8" style="7" customWidth="1"/>
    <col min="8" max="8" width="6.36328125" style="7" customWidth="1"/>
    <col min="9" max="9" width="5.90625" style="7" customWidth="1"/>
    <col min="10" max="10" width="6.90625" style="10" customWidth="1"/>
    <col min="11" max="11" width="7.36328125" style="7" customWidth="1"/>
    <col min="12" max="12" width="6.90625" style="7" customWidth="1"/>
    <col min="13" max="13" width="7.453125" style="7" customWidth="1"/>
    <col min="14" max="14" width="6.54296875" style="10" customWidth="1"/>
    <col min="15" max="15" width="2.54296875" style="7" customWidth="1"/>
    <col min="16" max="16" width="7.6328125" style="10" customWidth="1"/>
    <col min="17" max="17" width="2.90625" style="7" customWidth="1"/>
    <col min="18" max="18" width="9.6328125" style="6" customWidth="1"/>
    <col min="19" max="19" width="10.36328125" style="6" customWidth="1"/>
    <col min="20" max="20" width="6.36328125" style="25" customWidth="1"/>
    <col min="21" max="21" width="3" style="6" customWidth="1"/>
  </cols>
  <sheetData>
    <row r="1" spans="1:23" x14ac:dyDescent="0.35">
      <c r="A1" t="s">
        <v>320</v>
      </c>
      <c r="B1" s="18" t="s">
        <v>1</v>
      </c>
      <c r="C1" s="6" t="s">
        <v>49</v>
      </c>
      <c r="D1" s="6" t="s">
        <v>50</v>
      </c>
      <c r="E1" s="7" t="s">
        <v>51</v>
      </c>
      <c r="F1" s="25" t="s">
        <v>27</v>
      </c>
      <c r="G1" s="6" t="s">
        <v>52</v>
      </c>
      <c r="H1" s="7" t="s">
        <v>51</v>
      </c>
      <c r="I1" s="6" t="s">
        <v>295</v>
      </c>
      <c r="J1" s="25" t="s">
        <v>30</v>
      </c>
      <c r="K1" s="6" t="s">
        <v>53</v>
      </c>
      <c r="L1" s="7" t="s">
        <v>51</v>
      </c>
      <c r="M1" s="6" t="s">
        <v>298</v>
      </c>
      <c r="N1" s="25" t="s">
        <v>29</v>
      </c>
      <c r="O1" s="25"/>
      <c r="P1" s="10" t="s">
        <v>54</v>
      </c>
      <c r="Q1" s="10"/>
      <c r="R1" s="6" t="s">
        <v>45</v>
      </c>
      <c r="S1" s="6" t="s">
        <v>296</v>
      </c>
      <c r="T1" s="6" t="s">
        <v>299</v>
      </c>
      <c r="U1" s="25"/>
      <c r="V1" s="6" t="s">
        <v>321</v>
      </c>
      <c r="W1" s="6" t="s">
        <v>322</v>
      </c>
    </row>
    <row r="2" spans="1:23" x14ac:dyDescent="0.35">
      <c r="A2">
        <v>1</v>
      </c>
      <c r="B2" s="18" t="s">
        <v>17</v>
      </c>
      <c r="C2" s="8">
        <f>_xlfn.XLOOKUP(B2,'350m SWIM'!B:B,'350m SWIM'!J:J," ")</f>
        <v>40</v>
      </c>
      <c r="D2" s="8">
        <f>_xlfn.XLOOKUP(B2,'500m SWIM'!B:B,'500m SWIM'!M:M," ")</f>
        <v>40</v>
      </c>
      <c r="E2" s="8">
        <v>40</v>
      </c>
      <c r="F2" s="31">
        <f>MAX(C2:E2)</f>
        <v>40</v>
      </c>
      <c r="G2" s="7">
        <v>39</v>
      </c>
      <c r="J2" s="31">
        <f>MAX(G2:I2)</f>
        <v>39</v>
      </c>
      <c r="K2" s="7">
        <v>40</v>
      </c>
      <c r="N2" s="31">
        <f>MAX(K2:M2)</f>
        <v>40</v>
      </c>
      <c r="P2" s="31">
        <f>SUM(F2+J2+N2)</f>
        <v>119</v>
      </c>
      <c r="R2" s="6">
        <v>39</v>
      </c>
      <c r="S2" s="6">
        <v>40</v>
      </c>
      <c r="T2" s="4">
        <v>36</v>
      </c>
      <c r="U2" s="4" t="s">
        <v>320</v>
      </c>
      <c r="V2">
        <f>MAX(R2:T2)</f>
        <v>40</v>
      </c>
      <c r="W2" s="11">
        <f>SUM(P2+V2)</f>
        <v>159</v>
      </c>
    </row>
    <row r="3" spans="1:23" x14ac:dyDescent="0.35">
      <c r="A3">
        <v>2</v>
      </c>
      <c r="B3" s="18" t="s">
        <v>7</v>
      </c>
      <c r="C3" s="8">
        <f>_xlfn.XLOOKUP(B3,'350m SWIM'!B:B,'350m SWIM'!J:J," ")</f>
        <v>39</v>
      </c>
      <c r="D3" s="8"/>
      <c r="E3" s="8">
        <v>35</v>
      </c>
      <c r="F3" s="31">
        <f>MAX(C3:E3)</f>
        <v>39</v>
      </c>
      <c r="G3" s="7">
        <v>35</v>
      </c>
      <c r="H3" s="7">
        <v>38</v>
      </c>
      <c r="J3" s="31">
        <f>MAX(G3:I3)</f>
        <v>38</v>
      </c>
      <c r="K3" s="7">
        <v>38</v>
      </c>
      <c r="M3" s="7">
        <v>40</v>
      </c>
      <c r="N3" s="31">
        <f>MAX(K3:M3)</f>
        <v>40</v>
      </c>
      <c r="P3" s="31">
        <f>SUM(F3+J3+N3)</f>
        <v>117</v>
      </c>
      <c r="R3" s="6">
        <v>36</v>
      </c>
      <c r="S3" s="6">
        <v>39</v>
      </c>
      <c r="T3" s="4">
        <v>40</v>
      </c>
      <c r="U3" s="4"/>
      <c r="V3">
        <f>MAX(R3:T3)</f>
        <v>40</v>
      </c>
      <c r="W3" s="11">
        <f>SUM(P3+V3)</f>
        <v>157</v>
      </c>
    </row>
    <row r="4" spans="1:23" x14ac:dyDescent="0.35">
      <c r="A4">
        <v>3</v>
      </c>
      <c r="B4" s="18" t="s">
        <v>16</v>
      </c>
      <c r="C4" s="8">
        <f>_xlfn.XLOOKUP(B4,'350m SWIM'!B:B,'350m SWIM'!J:J," ")</f>
        <v>35</v>
      </c>
      <c r="D4" s="8">
        <f>_xlfn.XLOOKUP(B4,'500m SWIM'!B:B,'500m SWIM'!M:M," ")</f>
        <v>36</v>
      </c>
      <c r="E4" s="7">
        <v>38</v>
      </c>
      <c r="F4" s="31">
        <f>MAX(C4:E4)</f>
        <v>38</v>
      </c>
      <c r="G4" s="7">
        <v>38</v>
      </c>
      <c r="H4" s="7">
        <v>40</v>
      </c>
      <c r="I4" s="7">
        <v>39</v>
      </c>
      <c r="J4" s="31">
        <f>MAX(G4:I4)</f>
        <v>40</v>
      </c>
      <c r="K4" s="7">
        <v>36</v>
      </c>
      <c r="L4" s="7">
        <v>39</v>
      </c>
      <c r="M4" s="7">
        <v>38</v>
      </c>
      <c r="N4" s="31">
        <f>MAX(K4:M4)</f>
        <v>39</v>
      </c>
      <c r="P4" s="31">
        <f>SUM(F4+J4+N4)</f>
        <v>117</v>
      </c>
      <c r="R4" s="6">
        <v>38</v>
      </c>
      <c r="S4" s="6">
        <v>36</v>
      </c>
      <c r="T4" s="4">
        <v>38</v>
      </c>
      <c r="U4" s="4"/>
      <c r="V4">
        <f>MAX(R4:T4)</f>
        <v>38</v>
      </c>
      <c r="W4" s="11">
        <f>SUM(P4+V4)</f>
        <v>155</v>
      </c>
    </row>
    <row r="5" spans="1:23" x14ac:dyDescent="0.35">
      <c r="A5">
        <v>4</v>
      </c>
      <c r="B5" s="18" t="s">
        <v>8</v>
      </c>
      <c r="C5" s="8">
        <f>_xlfn.XLOOKUP(B5,'350m SWIM'!B:B,'350m SWIM'!J:J," ")</f>
        <v>30</v>
      </c>
      <c r="D5" s="8">
        <f>_xlfn.XLOOKUP(B5,'500m SWIM'!B:B,'500m SWIM'!M:M," ")</f>
        <v>30</v>
      </c>
      <c r="E5" s="7">
        <v>33</v>
      </c>
      <c r="F5" s="31">
        <f>MAX(C5:E5)</f>
        <v>33</v>
      </c>
      <c r="G5" s="7">
        <v>34</v>
      </c>
      <c r="I5" s="7">
        <v>36</v>
      </c>
      <c r="J5" s="31">
        <f>MAX(G5:I5)</f>
        <v>36</v>
      </c>
      <c r="K5" s="7">
        <v>35</v>
      </c>
      <c r="M5" s="7">
        <v>37</v>
      </c>
      <c r="N5" s="31">
        <f>MAX(K5:M5)</f>
        <v>37</v>
      </c>
      <c r="P5" s="31">
        <f>SUM(F5+J5+N5)</f>
        <v>106</v>
      </c>
      <c r="T5" s="4">
        <v>35</v>
      </c>
      <c r="U5" s="4"/>
      <c r="V5">
        <f>MAX(R5:T5)</f>
        <v>35</v>
      </c>
      <c r="W5" s="11">
        <f>SUM(P5+V5)</f>
        <v>141</v>
      </c>
    </row>
    <row r="6" spans="1:23" x14ac:dyDescent="0.35">
      <c r="A6">
        <v>5</v>
      </c>
      <c r="B6" s="18" t="s">
        <v>15</v>
      </c>
      <c r="C6" s="8">
        <f>_xlfn.XLOOKUP(B6,'350m SWIM'!B:B,'350m SWIM'!J:J," ")</f>
        <v>23</v>
      </c>
      <c r="D6" s="8">
        <f>_xlfn.XLOOKUP(B6,'500m SWIM'!B:B,'500m SWIM'!M:M," ")</f>
        <v>23</v>
      </c>
      <c r="F6" s="31">
        <f>MAX(C6:E6)</f>
        <v>23</v>
      </c>
      <c r="G6" s="7">
        <v>37</v>
      </c>
      <c r="H6" s="7">
        <v>39</v>
      </c>
      <c r="I6" s="7">
        <v>38</v>
      </c>
      <c r="J6" s="31">
        <f>MAX(G6:I6)</f>
        <v>39</v>
      </c>
      <c r="K6" s="7">
        <v>32</v>
      </c>
      <c r="L6" s="7">
        <v>38</v>
      </c>
      <c r="M6" s="7">
        <v>36</v>
      </c>
      <c r="N6" s="31">
        <f>MAX(K6:M6)</f>
        <v>38</v>
      </c>
      <c r="P6" s="31">
        <f>SUM(F6+J6+N6)</f>
        <v>100</v>
      </c>
      <c r="R6" s="6">
        <v>37</v>
      </c>
      <c r="S6" s="6">
        <v>36</v>
      </c>
      <c r="T6" s="4">
        <v>32</v>
      </c>
      <c r="U6" s="4"/>
      <c r="V6">
        <f>MAX(R6:T6)</f>
        <v>37</v>
      </c>
      <c r="W6" s="11">
        <f>SUM(P6+V6)</f>
        <v>137</v>
      </c>
    </row>
    <row r="7" spans="1:23" x14ac:dyDescent="0.35">
      <c r="A7">
        <v>6</v>
      </c>
      <c r="B7" s="18" t="s">
        <v>32</v>
      </c>
      <c r="C7" s="8"/>
      <c r="D7" s="8"/>
      <c r="E7" s="7">
        <v>31</v>
      </c>
      <c r="F7" s="31">
        <f>MAX(C7:E7)</f>
        <v>31</v>
      </c>
      <c r="H7" s="7">
        <v>36</v>
      </c>
      <c r="J7" s="31">
        <f>MAX(G7:I7)</f>
        <v>36</v>
      </c>
      <c r="K7" s="7">
        <v>31</v>
      </c>
      <c r="L7" s="7">
        <v>37</v>
      </c>
      <c r="M7" s="7">
        <v>35</v>
      </c>
      <c r="N7" s="31">
        <f>MAX(K7:M7)</f>
        <v>37</v>
      </c>
      <c r="P7" s="31">
        <f>SUM(F7+J7+N7)</f>
        <v>104</v>
      </c>
      <c r="R7" s="6">
        <v>31</v>
      </c>
      <c r="T7" s="4">
        <v>29</v>
      </c>
      <c r="U7" s="4"/>
      <c r="V7">
        <f>MAX(R7:T7)</f>
        <v>31</v>
      </c>
      <c r="W7" s="11">
        <f>SUM(P7+V7)</f>
        <v>135</v>
      </c>
    </row>
    <row r="8" spans="1:23" x14ac:dyDescent="0.35">
      <c r="A8">
        <v>7</v>
      </c>
      <c r="B8" s="18" t="s">
        <v>13</v>
      </c>
      <c r="C8" s="8">
        <f>_xlfn.XLOOKUP(B8,'350m SWIM'!B:B,'350m SWIM'!J:J," ")</f>
        <v>24</v>
      </c>
      <c r="D8" s="8">
        <f>_xlfn.XLOOKUP(B8,'500m SWIM'!B:B,'500m SWIM'!M:M," ")</f>
        <v>24</v>
      </c>
      <c r="F8" s="31">
        <f>MAX(C8:E8)</f>
        <v>24</v>
      </c>
      <c r="G8" s="7">
        <v>33</v>
      </c>
      <c r="H8" s="7">
        <v>37</v>
      </c>
      <c r="J8" s="31">
        <f>MAX(G8:I8)</f>
        <v>37</v>
      </c>
      <c r="K8" s="7">
        <v>30</v>
      </c>
      <c r="N8" s="31">
        <f>MAX(K8:M8)</f>
        <v>30</v>
      </c>
      <c r="P8" s="31">
        <f>SUM(F8+J8+N8)</f>
        <v>91</v>
      </c>
      <c r="R8" s="6">
        <v>34</v>
      </c>
      <c r="S8" s="6">
        <v>38</v>
      </c>
      <c r="T8" s="4"/>
      <c r="U8" s="4"/>
      <c r="V8">
        <f>MAX(R8:T8)</f>
        <v>38</v>
      </c>
      <c r="W8" s="11">
        <f>SUM(P8+V8)</f>
        <v>129</v>
      </c>
    </row>
    <row r="9" spans="1:23" x14ac:dyDescent="0.35">
      <c r="A9">
        <v>8</v>
      </c>
      <c r="B9" s="18" t="s">
        <v>10</v>
      </c>
      <c r="C9" s="8">
        <f>_xlfn.XLOOKUP(B9,'350m SWIM'!B:B,'350m SWIM'!J:J," ")</f>
        <v>28</v>
      </c>
      <c r="D9" s="8">
        <f>_xlfn.XLOOKUP(B9,'500m SWIM'!B:B,'500m SWIM'!M:M," ")</f>
        <v>28</v>
      </c>
      <c r="F9" s="31">
        <f>MAX(C9:E9)</f>
        <v>28</v>
      </c>
      <c r="I9" s="7">
        <v>35</v>
      </c>
      <c r="J9" s="31">
        <f>MAX(G9:I9)</f>
        <v>35</v>
      </c>
      <c r="M9" s="7">
        <v>33</v>
      </c>
      <c r="N9" s="31">
        <f>MAX(K9:M9)</f>
        <v>33</v>
      </c>
      <c r="P9" s="31">
        <f>SUM(F9+J9+N9)</f>
        <v>96</v>
      </c>
      <c r="R9" s="6">
        <v>32</v>
      </c>
      <c r="T9" s="4"/>
      <c r="U9" s="4"/>
      <c r="V9">
        <f>MAX(R9:T9)</f>
        <v>32</v>
      </c>
      <c r="W9" s="11">
        <f>SUM(P9+V9)</f>
        <v>128</v>
      </c>
    </row>
    <row r="10" spans="1:23" x14ac:dyDescent="0.35">
      <c r="B10" s="80" t="s">
        <v>26</v>
      </c>
      <c r="C10" s="8"/>
      <c r="D10" s="8"/>
      <c r="F10" s="31"/>
      <c r="G10" s="7">
        <v>40</v>
      </c>
      <c r="I10" s="7">
        <v>40</v>
      </c>
      <c r="J10" s="31">
        <f>MAX(G10:I10)</f>
        <v>40</v>
      </c>
      <c r="K10" s="7">
        <v>39</v>
      </c>
      <c r="N10" s="31">
        <f>MAX(K10:M10)</f>
        <v>39</v>
      </c>
      <c r="P10" s="31">
        <f>SUM(F10+J10+N10)</f>
        <v>79</v>
      </c>
      <c r="R10" s="6">
        <v>40</v>
      </c>
      <c r="T10" s="4">
        <v>39</v>
      </c>
      <c r="U10" s="4"/>
      <c r="V10">
        <f>MAX(R10:T10)</f>
        <v>40</v>
      </c>
      <c r="W10" s="11">
        <f>SUM(P10+V10)</f>
        <v>119</v>
      </c>
    </row>
    <row r="11" spans="1:23" x14ac:dyDescent="0.35">
      <c r="B11" s="18" t="s">
        <v>57</v>
      </c>
      <c r="C11" s="8">
        <f>_xlfn.XLOOKUP(B11,'350m SWIM'!B:B,'350m SWIM'!J:J," ")</f>
        <v>38</v>
      </c>
      <c r="D11" s="8">
        <f>_xlfn.XLOOKUP(B11,'500m SWIM'!B:B,'500m SWIM'!M:M," ")</f>
        <v>39</v>
      </c>
      <c r="E11" s="8" t="str">
        <f>_xlfn.XLOOKUP(B10,'Estafette SWIM'!B:B,'Estafette SWIM'!I:I," ")</f>
        <v xml:space="preserve"> </v>
      </c>
      <c r="F11" s="31">
        <f>MAX(C11:E11)</f>
        <v>39</v>
      </c>
      <c r="J11" s="31"/>
      <c r="L11" s="7">
        <v>40</v>
      </c>
      <c r="N11" s="31">
        <f>MAX(K11:M11)</f>
        <v>40</v>
      </c>
      <c r="P11" s="31">
        <f>SUM(F11+J11+N11)</f>
        <v>79</v>
      </c>
      <c r="R11" s="6">
        <v>35</v>
      </c>
      <c r="T11" s="4"/>
      <c r="U11" s="4"/>
      <c r="V11">
        <f>MAX(R11:T11)</f>
        <v>35</v>
      </c>
      <c r="W11" s="11">
        <f>SUM(P11+V11)</f>
        <v>114</v>
      </c>
    </row>
    <row r="12" spans="1:23" x14ac:dyDescent="0.35">
      <c r="B12" s="18" t="s">
        <v>2</v>
      </c>
      <c r="C12" s="8">
        <f>_xlfn.XLOOKUP(B12,'350m SWIM'!B:B,'350m SWIM'!J:J," ")</f>
        <v>34</v>
      </c>
      <c r="D12" s="8">
        <f>_xlfn.XLOOKUP(B12,'500m SWIM'!B:B,'500m SWIM'!M:M," ")</f>
        <v>34</v>
      </c>
      <c r="F12" s="31">
        <f>MAX(C12:E12)</f>
        <v>34</v>
      </c>
      <c r="J12" s="31"/>
      <c r="K12" s="7">
        <v>37</v>
      </c>
      <c r="N12" s="31">
        <f>MAX(K12:M12)</f>
        <v>37</v>
      </c>
      <c r="P12" s="31">
        <f>SUM(F12+J12+N12)</f>
        <v>71</v>
      </c>
      <c r="T12" s="4">
        <v>37</v>
      </c>
      <c r="U12" s="4"/>
      <c r="V12">
        <f>MAX(R12:T12)</f>
        <v>37</v>
      </c>
      <c r="W12" s="11">
        <f>SUM(P12+V12)</f>
        <v>108</v>
      </c>
    </row>
    <row r="13" spans="1:23" x14ac:dyDescent="0.35">
      <c r="B13" s="18" t="s">
        <v>20</v>
      </c>
      <c r="C13" s="8">
        <f>_xlfn.XLOOKUP(B13,'350m SWIM'!B:B,'350m SWIM'!J:J," ")</f>
        <v>33</v>
      </c>
      <c r="D13" s="8">
        <f>_xlfn.XLOOKUP(B13,'500m SWIM'!B:B,'500m SWIM'!M:M," ")</f>
        <v>35</v>
      </c>
      <c r="E13" s="7">
        <v>36</v>
      </c>
      <c r="F13" s="31">
        <f>MAX(C13:E13)</f>
        <v>36</v>
      </c>
      <c r="G13" s="7">
        <v>36</v>
      </c>
      <c r="I13" s="7">
        <v>37</v>
      </c>
      <c r="J13" s="31">
        <f>MAX(G13:I13)</f>
        <v>37</v>
      </c>
      <c r="K13" s="7">
        <v>33</v>
      </c>
      <c r="N13" s="31">
        <f>MAX(K13:M13)</f>
        <v>33</v>
      </c>
      <c r="P13" s="31">
        <f>SUM(F13+J13+N13)</f>
        <v>106</v>
      </c>
      <c r="T13" s="4"/>
      <c r="U13" s="4"/>
      <c r="V13">
        <f>MAX(R13:T13)</f>
        <v>0</v>
      </c>
      <c r="W13" s="11">
        <f>SUM(P13+V13)</f>
        <v>106</v>
      </c>
    </row>
    <row r="14" spans="1:23" x14ac:dyDescent="0.35">
      <c r="B14" s="18" t="s">
        <v>6</v>
      </c>
      <c r="C14" s="8">
        <f>_xlfn.XLOOKUP(B14,'350m SWIM'!B:B,'350m SWIM'!J:J," ")</f>
        <v>25</v>
      </c>
      <c r="D14" s="8">
        <f>_xlfn.XLOOKUP(B14,'500m SWIM'!B:B,'500m SWIM'!M:M," ")</f>
        <v>25</v>
      </c>
      <c r="F14" s="31">
        <f>MAX(C14:E14)</f>
        <v>25</v>
      </c>
      <c r="G14" s="7">
        <v>31</v>
      </c>
      <c r="H14" s="7">
        <v>35</v>
      </c>
      <c r="I14" s="7">
        <v>34</v>
      </c>
      <c r="J14" s="31">
        <f>MAX(G14:I14)</f>
        <v>35</v>
      </c>
      <c r="N14" s="31"/>
      <c r="P14" s="31">
        <f>SUM(F14+J14+N14)</f>
        <v>60</v>
      </c>
      <c r="S14" s="6">
        <v>35</v>
      </c>
      <c r="T14" s="4"/>
      <c r="U14" s="4"/>
      <c r="V14">
        <f>MAX(R14:T14)</f>
        <v>35</v>
      </c>
      <c r="W14" s="11">
        <f>SUM(P14+V14)</f>
        <v>95</v>
      </c>
    </row>
    <row r="15" spans="1:23" x14ac:dyDescent="0.35">
      <c r="B15" s="18" t="s">
        <v>61</v>
      </c>
      <c r="C15" s="8">
        <f>_xlfn.XLOOKUP(B15,'350m SWIM'!B:B,'350m SWIM'!J:J," ")</f>
        <v>36</v>
      </c>
      <c r="D15" s="8"/>
      <c r="E15" s="7">
        <v>34</v>
      </c>
      <c r="F15" s="31">
        <f>MAX(C15:E15)</f>
        <v>36</v>
      </c>
      <c r="J15" s="31"/>
      <c r="N15" s="31"/>
      <c r="P15" s="31">
        <f>SUM(F15+J15+N15)</f>
        <v>36</v>
      </c>
      <c r="T15" s="4">
        <v>34</v>
      </c>
      <c r="U15" s="4"/>
      <c r="V15">
        <f>MAX(R15:T15)</f>
        <v>34</v>
      </c>
      <c r="W15" s="11">
        <f>SUM(P15+V15)</f>
        <v>70</v>
      </c>
    </row>
    <row r="16" spans="1:23" x14ac:dyDescent="0.35">
      <c r="B16" s="18" t="s">
        <v>9</v>
      </c>
      <c r="C16" s="8">
        <f>_xlfn.XLOOKUP(B16,'350m SWIM'!B:B,'350m SWIM'!J:J," ")</f>
        <v>32</v>
      </c>
      <c r="D16" s="8">
        <f>_xlfn.XLOOKUP(B16,'500m SWIM'!B:B,'500m SWIM'!M:M," ")</f>
        <v>31</v>
      </c>
      <c r="E16" s="7">
        <v>33</v>
      </c>
      <c r="F16" s="31">
        <f>MAX(C16:E16)</f>
        <v>33</v>
      </c>
      <c r="J16" s="31"/>
      <c r="N16" s="31"/>
      <c r="P16" s="31">
        <f>SUM(F16+J16+N16)</f>
        <v>33</v>
      </c>
      <c r="S16" s="6">
        <v>37</v>
      </c>
      <c r="T16" s="4">
        <v>31</v>
      </c>
      <c r="U16" s="4"/>
      <c r="V16">
        <f>MAX(R16:T16)</f>
        <v>37</v>
      </c>
      <c r="W16" s="11">
        <f>SUM(P16+V16)</f>
        <v>70</v>
      </c>
    </row>
    <row r="17" spans="2:23" x14ac:dyDescent="0.35">
      <c r="B17" s="18" t="s">
        <v>12</v>
      </c>
      <c r="C17" s="8">
        <f>_xlfn.XLOOKUP(B17,'350m SWIM'!B:B,'350m SWIM'!J:J," ")</f>
        <v>31</v>
      </c>
      <c r="D17" s="8">
        <f>_xlfn.XLOOKUP(B17,'500m SWIM'!B:B,'500m SWIM'!M:M," ")</f>
        <v>32</v>
      </c>
      <c r="F17" s="31">
        <f>MAX(C17:E17)</f>
        <v>32</v>
      </c>
      <c r="G17" s="7">
        <v>32</v>
      </c>
      <c r="J17" s="31">
        <f>MAX(G17:I17)</f>
        <v>32</v>
      </c>
      <c r="N17" s="31"/>
      <c r="P17" s="31">
        <f>SUM(F17+J17+N17)</f>
        <v>64</v>
      </c>
      <c r="T17" s="4"/>
      <c r="U17" s="4"/>
      <c r="V17">
        <f>MAX(R17:T17)</f>
        <v>0</v>
      </c>
      <c r="W17" s="11">
        <f>SUM(P17+V17)</f>
        <v>64</v>
      </c>
    </row>
    <row r="18" spans="2:23" x14ac:dyDescent="0.35">
      <c r="B18" s="18" t="s">
        <v>5</v>
      </c>
      <c r="C18" s="8">
        <f>_xlfn.XLOOKUP(B18,'350m SWIM'!B:B,'350m SWIM'!J:J," ")</f>
        <v>29</v>
      </c>
      <c r="D18" s="8"/>
      <c r="F18" s="31">
        <f>MAX(C18:E18)</f>
        <v>29</v>
      </c>
      <c r="I18" s="7">
        <v>33</v>
      </c>
      <c r="J18" s="31">
        <f>MAX(G18:I18)</f>
        <v>33</v>
      </c>
      <c r="N18" s="31"/>
      <c r="P18" s="31">
        <f>SUM(F18+J18+N18)</f>
        <v>62</v>
      </c>
      <c r="T18" s="4"/>
      <c r="U18" s="4"/>
      <c r="V18">
        <f>MAX(R18:T18)</f>
        <v>0</v>
      </c>
      <c r="W18" s="11">
        <f>SUM(P18+V18)</f>
        <v>62</v>
      </c>
    </row>
    <row r="19" spans="2:23" x14ac:dyDescent="0.35">
      <c r="B19" s="18" t="s">
        <v>21</v>
      </c>
      <c r="C19" s="8">
        <f>_xlfn.XLOOKUP(B19,'350m SWIM'!B:B,'350m SWIM'!J:J," ")</f>
        <v>26</v>
      </c>
      <c r="D19" s="8">
        <f>_xlfn.XLOOKUP(B19,'500m SWIM'!B:B,'500m SWIM'!M:M," ")</f>
        <v>27</v>
      </c>
      <c r="F19" s="31">
        <f>MAX(C19:E19)</f>
        <v>27</v>
      </c>
      <c r="J19" s="31"/>
      <c r="N19" s="31"/>
      <c r="P19" s="31">
        <f>SUM(F19+J19+N19)</f>
        <v>27</v>
      </c>
      <c r="T19" s="4">
        <v>27</v>
      </c>
      <c r="U19" s="4"/>
      <c r="V19">
        <f>MAX(R19:T19)</f>
        <v>27</v>
      </c>
      <c r="W19" s="11">
        <f>SUM(P19+V19)</f>
        <v>54</v>
      </c>
    </row>
    <row r="20" spans="2:23" x14ac:dyDescent="0.35">
      <c r="B20" s="18" t="s">
        <v>218</v>
      </c>
      <c r="C20" s="8"/>
      <c r="D20" s="8"/>
      <c r="E20" s="7">
        <v>39</v>
      </c>
      <c r="F20" s="31">
        <f>MAX(C20:E20)</f>
        <v>39</v>
      </c>
      <c r="J20" s="31"/>
      <c r="N20" s="31"/>
      <c r="P20" s="31">
        <f>SUM(F20+J20+N20)</f>
        <v>39</v>
      </c>
      <c r="T20" s="4"/>
      <c r="U20" s="4"/>
      <c r="V20">
        <f>MAX(R20:T20)</f>
        <v>0</v>
      </c>
      <c r="W20" s="11">
        <f>SUM(P20+V20)</f>
        <v>39</v>
      </c>
    </row>
    <row r="21" spans="2:23" x14ac:dyDescent="0.35">
      <c r="B21" s="18" t="s">
        <v>31</v>
      </c>
      <c r="C21" s="8"/>
      <c r="D21" s="8"/>
      <c r="F21" s="31"/>
      <c r="J21" s="31"/>
      <c r="K21" s="7">
        <v>34</v>
      </c>
      <c r="M21" s="7">
        <v>39</v>
      </c>
      <c r="N21" s="31">
        <f>MAX(K21:M21)</f>
        <v>39</v>
      </c>
      <c r="P21" s="31">
        <f>MAX(M21:O21)</f>
        <v>39</v>
      </c>
      <c r="T21" s="4"/>
      <c r="U21" s="4"/>
      <c r="V21">
        <f>MAX(R21:T21)</f>
        <v>0</v>
      </c>
      <c r="W21" s="11">
        <f>SUM(P21+V21)</f>
        <v>39</v>
      </c>
    </row>
    <row r="22" spans="2:23" x14ac:dyDescent="0.35">
      <c r="B22" s="18" t="s">
        <v>59</v>
      </c>
      <c r="C22" s="8">
        <f>_xlfn.XLOOKUP(B22,'350m SWIM'!B:B,'350m SWIM'!J:J," ")</f>
        <v>37</v>
      </c>
      <c r="D22" s="8">
        <f>_xlfn.XLOOKUP(B22,'500m SWIM'!B:B,'500m SWIM'!M:M," ")</f>
        <v>38</v>
      </c>
      <c r="E22" s="8">
        <v>37</v>
      </c>
      <c r="F22" s="31">
        <f>MAX(C22:E22)</f>
        <v>38</v>
      </c>
      <c r="J22" s="31"/>
      <c r="N22" s="31"/>
      <c r="P22" s="31">
        <f>SUM(F22+J22+N22)</f>
        <v>38</v>
      </c>
      <c r="T22" s="4"/>
      <c r="U22" s="4"/>
      <c r="V22">
        <f>MAX(R22:T22)</f>
        <v>0</v>
      </c>
      <c r="W22" s="11">
        <f>SUM(P22+V22)</f>
        <v>38</v>
      </c>
    </row>
    <row r="23" spans="2:23" x14ac:dyDescent="0.35">
      <c r="B23" s="18" t="s">
        <v>65</v>
      </c>
      <c r="C23" s="8"/>
      <c r="D23" s="8">
        <f>_xlfn.XLOOKUP(B23,'500m SWIM'!B:B,'500m SWIM'!M:M," ")</f>
        <v>37</v>
      </c>
      <c r="F23" s="31">
        <f>MAX(C23:E23)</f>
        <v>37</v>
      </c>
      <c r="J23" s="31"/>
      <c r="N23" s="31"/>
      <c r="P23" s="31">
        <f>SUM(F23+J23+N23)</f>
        <v>37</v>
      </c>
      <c r="T23" s="4"/>
      <c r="U23" s="4"/>
      <c r="V23">
        <f>MAX(R23:T23)</f>
        <v>0</v>
      </c>
      <c r="W23" s="11">
        <f>SUM(P23+V23)</f>
        <v>37</v>
      </c>
    </row>
    <row r="24" spans="2:23" x14ac:dyDescent="0.35">
      <c r="B24" s="18" t="s">
        <v>98</v>
      </c>
      <c r="C24" s="8"/>
      <c r="D24" s="8"/>
      <c r="F24" s="31"/>
      <c r="J24" s="31"/>
      <c r="L24" s="7">
        <v>36</v>
      </c>
      <c r="N24" s="31">
        <f>MAX(K24:M24)</f>
        <v>36</v>
      </c>
      <c r="P24" s="31">
        <f>MAX(M24:O24)</f>
        <v>36</v>
      </c>
      <c r="T24" s="4"/>
      <c r="U24" s="4"/>
      <c r="V24">
        <f>MAX(R24:T24)</f>
        <v>0</v>
      </c>
      <c r="W24" s="11">
        <f>SUM(P24+V24)</f>
        <v>36</v>
      </c>
    </row>
    <row r="25" spans="2:23" x14ac:dyDescent="0.35">
      <c r="B25" s="18" t="s">
        <v>73</v>
      </c>
      <c r="D25" s="8">
        <v>33</v>
      </c>
      <c r="F25" s="31">
        <f>MAX(C25:E25)</f>
        <v>33</v>
      </c>
      <c r="J25" s="31"/>
      <c r="N25" s="31"/>
      <c r="P25" s="31">
        <f>SUM(F25+J25+N25)</f>
        <v>33</v>
      </c>
      <c r="T25" s="4"/>
      <c r="V25">
        <f>MAX(R25:T25)</f>
        <v>0</v>
      </c>
      <c r="W25" s="11">
        <f>SUM(P25+V25)</f>
        <v>33</v>
      </c>
    </row>
    <row r="26" spans="2:23" x14ac:dyDescent="0.35">
      <c r="B26" s="18" t="s">
        <v>74</v>
      </c>
      <c r="F26" s="31"/>
      <c r="J26" s="31"/>
      <c r="N26" s="31"/>
      <c r="P26" s="31"/>
      <c r="R26" s="6">
        <v>33</v>
      </c>
      <c r="T26" s="6">
        <v>25</v>
      </c>
      <c r="V26">
        <f>MAX(R26:T26)</f>
        <v>33</v>
      </c>
      <c r="W26" s="11">
        <f>SUM(P26+V26)</f>
        <v>33</v>
      </c>
    </row>
    <row r="27" spans="2:23" x14ac:dyDescent="0.35">
      <c r="B27" s="18" t="s">
        <v>312</v>
      </c>
      <c r="F27" s="31"/>
      <c r="J27" s="31"/>
      <c r="N27" s="31"/>
      <c r="P27" s="31"/>
      <c r="T27" s="6">
        <v>33</v>
      </c>
      <c r="V27">
        <f>MAX(R27:T27)</f>
        <v>33</v>
      </c>
      <c r="W27" s="11">
        <f>SUM(P27+V27)</f>
        <v>33</v>
      </c>
    </row>
    <row r="28" spans="2:23" x14ac:dyDescent="0.35">
      <c r="B28" s="74" t="s">
        <v>313</v>
      </c>
      <c r="F28" s="31"/>
      <c r="J28" s="31"/>
      <c r="N28" s="31"/>
      <c r="P28" s="31"/>
      <c r="T28" s="6">
        <v>30</v>
      </c>
      <c r="V28">
        <f>MAX(R28:T28)</f>
        <v>30</v>
      </c>
      <c r="W28" s="11">
        <f>SUM(P28+V28)</f>
        <v>30</v>
      </c>
    </row>
    <row r="29" spans="2:23" x14ac:dyDescent="0.35">
      <c r="B29" s="18" t="s">
        <v>206</v>
      </c>
      <c r="C29" s="8"/>
      <c r="D29" s="8"/>
      <c r="E29" s="7">
        <v>30</v>
      </c>
      <c r="F29" s="31">
        <f>MAX(C29:E29)</f>
        <v>30</v>
      </c>
      <c r="J29" s="31"/>
      <c r="N29" s="31"/>
      <c r="P29" s="31">
        <f>SUM(F29+J29+N29)</f>
        <v>30</v>
      </c>
      <c r="T29" s="4"/>
      <c r="U29" s="4"/>
      <c r="V29">
        <f>MAX(R29:T29)</f>
        <v>0</v>
      </c>
      <c r="W29" s="11">
        <f>SUM(P29+V29)</f>
        <v>30</v>
      </c>
    </row>
    <row r="30" spans="2:23" x14ac:dyDescent="0.35">
      <c r="B30" s="18" t="s">
        <v>68</v>
      </c>
      <c r="C30" s="8"/>
      <c r="D30" s="8">
        <f>_xlfn.XLOOKUP(B30,'500m SWIM'!B:B,'500m SWIM'!M:M," ")</f>
        <v>29</v>
      </c>
      <c r="F30" s="31">
        <f>MAX(C30:E30)</f>
        <v>29</v>
      </c>
      <c r="J30" s="31"/>
      <c r="N30" s="31"/>
      <c r="P30" s="31">
        <f t="shared" ref="P30:P32" si="0">SUM(F30+J30+N30)</f>
        <v>29</v>
      </c>
      <c r="T30" s="4"/>
      <c r="U30" s="4"/>
      <c r="V30">
        <f>MAX(R30:T30)</f>
        <v>0</v>
      </c>
      <c r="W30" s="11">
        <f>SUM(P30+V30)</f>
        <v>29</v>
      </c>
    </row>
    <row r="31" spans="2:23" x14ac:dyDescent="0.35">
      <c r="B31" s="74" t="s">
        <v>314</v>
      </c>
      <c r="F31" s="31"/>
      <c r="J31" s="31"/>
      <c r="N31" s="31"/>
      <c r="P31" s="31"/>
      <c r="T31" s="6">
        <v>28</v>
      </c>
      <c r="V31">
        <f>MAX(R31:T31)</f>
        <v>28</v>
      </c>
      <c r="W31" s="11">
        <f>SUM(P31+V31)</f>
        <v>28</v>
      </c>
    </row>
    <row r="32" spans="2:23" x14ac:dyDescent="0.35">
      <c r="B32" s="18" t="s">
        <v>18</v>
      </c>
      <c r="C32" s="8">
        <f>_xlfn.XLOOKUP(B32,'350m SWIM'!B:B,'350m SWIM'!J:J," ")</f>
        <v>27</v>
      </c>
      <c r="D32" s="8">
        <f>_xlfn.XLOOKUP(B32,'500m SWIM'!B:B,'500m SWIM'!M:M," ")</f>
        <v>26</v>
      </c>
      <c r="F32" s="31">
        <f>MAX(C32:E32)</f>
        <v>27</v>
      </c>
      <c r="J32" s="31"/>
      <c r="N32" s="31"/>
      <c r="P32" s="31">
        <f t="shared" si="0"/>
        <v>27</v>
      </c>
      <c r="T32" s="4"/>
      <c r="U32" s="4"/>
      <c r="V32">
        <f>MAX(R32:T32)</f>
        <v>0</v>
      </c>
      <c r="W32" s="11">
        <f>SUM(P32+V32)</f>
        <v>27</v>
      </c>
    </row>
    <row r="33" spans="2:23" x14ac:dyDescent="0.35">
      <c r="B33" s="74" t="s">
        <v>317</v>
      </c>
      <c r="F33" s="31"/>
      <c r="J33" s="31"/>
      <c r="N33" s="31"/>
      <c r="P33" s="31"/>
      <c r="T33" s="6">
        <v>26</v>
      </c>
      <c r="V33">
        <f>MAX(R33:T33)</f>
        <v>26</v>
      </c>
      <c r="W33" s="11">
        <f>SUM(P33+V33)</f>
        <v>26</v>
      </c>
    </row>
    <row r="35" spans="2:23" x14ac:dyDescent="0.35">
      <c r="C35" s="4">
        <f>COUNTA(C10:C34)</f>
        <v>11</v>
      </c>
      <c r="D35" s="4">
        <f>COUNTA(D10:D34)</f>
        <v>12</v>
      </c>
      <c r="E35" s="4">
        <f>COUNTA(E10:E34)</f>
        <v>7</v>
      </c>
      <c r="F35" s="4">
        <f>COUNTA(F2:F34)</f>
        <v>24</v>
      </c>
      <c r="G35" s="4">
        <f>COUNTA(G10:G34)</f>
        <v>4</v>
      </c>
      <c r="H35" s="4">
        <f>COUNTA(H10:H34)</f>
        <v>1</v>
      </c>
      <c r="I35" s="4">
        <f>COUNTA(I10:I34)</f>
        <v>4</v>
      </c>
      <c r="J35" s="4">
        <f>COUNTA(J2:J34)</f>
        <v>13</v>
      </c>
      <c r="K35" s="4">
        <f>COUNTA(K10:K34)</f>
        <v>4</v>
      </c>
      <c r="L35" s="4">
        <f>COUNTA(L10:L34)</f>
        <v>2</v>
      </c>
      <c r="M35" s="4">
        <f>COUNTA(M10:M34)</f>
        <v>1</v>
      </c>
      <c r="N35" s="4">
        <f>COUNTA(N2:N34)</f>
        <v>14</v>
      </c>
      <c r="O35" s="4"/>
      <c r="P35" s="4">
        <f>COUNTA(P2:P34)</f>
        <v>27</v>
      </c>
      <c r="Q35" s="4"/>
      <c r="R35" s="4">
        <f>COUNTA(R2:R34)</f>
        <v>10</v>
      </c>
      <c r="S35" s="4">
        <f>COUNTA(S2:S34)</f>
        <v>7</v>
      </c>
      <c r="T35" s="4">
        <f>COUNTA(T2:T34)</f>
        <v>16</v>
      </c>
    </row>
  </sheetData>
  <sortState xmlns:xlrd2="http://schemas.microsoft.com/office/spreadsheetml/2017/richdata2" ref="A2:W35">
    <sortCondition descending="1" ref="W2:W3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1EB6-89A5-4F66-BAC0-7DAF574A17BE}">
  <dimension ref="A1:N35"/>
  <sheetViews>
    <sheetView topLeftCell="A4" workbookViewId="0">
      <selection activeCell="B4" sqref="B4"/>
    </sheetView>
  </sheetViews>
  <sheetFormatPr defaultRowHeight="14.5" x14ac:dyDescent="0.35"/>
  <cols>
    <col min="2" max="2" width="30.7265625" customWidth="1"/>
    <col min="3" max="9" width="7.6328125" style="1" customWidth="1"/>
    <col min="10" max="11" width="7.6328125" customWidth="1"/>
    <col min="12" max="12" width="2" customWidth="1"/>
  </cols>
  <sheetData>
    <row r="1" spans="1:14" x14ac:dyDescent="0.35">
      <c r="A1" t="s">
        <v>0</v>
      </c>
      <c r="B1" t="s">
        <v>1</v>
      </c>
      <c r="C1" s="6">
        <v>100</v>
      </c>
      <c r="D1" s="6" t="s">
        <v>55</v>
      </c>
      <c r="E1" s="6">
        <v>200</v>
      </c>
      <c r="F1" s="6" t="s">
        <v>56</v>
      </c>
      <c r="G1" s="6">
        <v>300</v>
      </c>
      <c r="H1" s="6" t="s">
        <v>63</v>
      </c>
      <c r="I1" s="6">
        <v>400</v>
      </c>
      <c r="J1" s="6" t="s">
        <v>64</v>
      </c>
      <c r="K1" s="5" t="s">
        <v>3</v>
      </c>
      <c r="L1" s="1"/>
      <c r="M1" s="1" t="s">
        <v>4</v>
      </c>
      <c r="N1" s="41">
        <v>2023</v>
      </c>
    </row>
    <row r="2" spans="1:14" x14ac:dyDescent="0.35">
      <c r="A2">
        <v>1</v>
      </c>
      <c r="B2" s="40" t="s">
        <v>17</v>
      </c>
      <c r="C2" s="2">
        <v>5.6250000000000001E-2</v>
      </c>
      <c r="D2" s="2">
        <f t="shared" ref="D2:D8" si="0">E2-C2</f>
        <v>6.0416666666666667E-2</v>
      </c>
      <c r="E2" s="2">
        <v>0.11666666666666667</v>
      </c>
      <c r="F2" s="2">
        <f t="shared" ref="F2:F8" si="1">G2-E2</f>
        <v>6.1805555555555558E-2</v>
      </c>
      <c r="G2" s="2">
        <v>0.17847222222222223</v>
      </c>
      <c r="H2" s="2">
        <f t="shared" ref="H2:H8" si="2">I2-G2</f>
        <v>6.25E-2</v>
      </c>
      <c r="I2" s="2">
        <v>0.24097222222222223</v>
      </c>
      <c r="J2" s="2">
        <f t="shared" ref="J2:J25" si="3">K2-I2</f>
        <v>6.0416666666666646E-2</v>
      </c>
      <c r="K2" s="2">
        <v>0.30138888888888887</v>
      </c>
      <c r="L2" s="1"/>
      <c r="M2" s="6">
        <v>40</v>
      </c>
      <c r="N2" s="42">
        <v>0.36319444444444443</v>
      </c>
    </row>
    <row r="3" spans="1:14" x14ac:dyDescent="0.35">
      <c r="A3">
        <v>2</v>
      </c>
      <c r="B3" s="40" t="s">
        <v>19</v>
      </c>
      <c r="C3" s="3">
        <v>5.8333333333333327E-2</v>
      </c>
      <c r="D3" s="2">
        <f t="shared" si="0"/>
        <v>6.3194444444444442E-2</v>
      </c>
      <c r="E3" s="2">
        <v>0.12152777777777778</v>
      </c>
      <c r="F3" s="2">
        <f t="shared" si="1"/>
        <v>6.458333333333334E-2</v>
      </c>
      <c r="G3" s="2">
        <v>0.18611111111111112</v>
      </c>
      <c r="H3" s="2">
        <f t="shared" si="2"/>
        <v>6.3194444444444442E-2</v>
      </c>
      <c r="I3" s="2">
        <v>0.24930555555555556</v>
      </c>
      <c r="J3" s="43">
        <f t="shared" si="3"/>
        <v>6.3888888888888884E-2</v>
      </c>
      <c r="K3" s="2">
        <v>0.31319444444444444</v>
      </c>
      <c r="L3" s="1"/>
      <c r="M3" s="45">
        <v>40</v>
      </c>
      <c r="N3" s="42">
        <v>0.31458333333333333</v>
      </c>
    </row>
    <row r="4" spans="1:14" x14ac:dyDescent="0.35">
      <c r="A4">
        <v>3</v>
      </c>
      <c r="B4" t="s">
        <v>57</v>
      </c>
      <c r="C4" s="2">
        <v>6.0416666666666667E-2</v>
      </c>
      <c r="D4" s="2">
        <f t="shared" si="0"/>
        <v>6.7361111111111094E-2</v>
      </c>
      <c r="E4" s="2">
        <v>0.12777777777777777</v>
      </c>
      <c r="F4" s="2">
        <f t="shared" si="1"/>
        <v>7.013888888888889E-2</v>
      </c>
      <c r="G4" s="2">
        <v>0.19791666666666666</v>
      </c>
      <c r="H4" s="2">
        <f t="shared" si="2"/>
        <v>6.9444444444444448E-2</v>
      </c>
      <c r="I4" s="2">
        <v>0.2673611111111111</v>
      </c>
      <c r="J4" s="2">
        <f t="shared" si="3"/>
        <v>6.4583333333333326E-2</v>
      </c>
      <c r="K4" s="2">
        <v>0.33194444444444443</v>
      </c>
      <c r="L4" s="1"/>
      <c r="M4" s="4">
        <v>39</v>
      </c>
      <c r="N4" s="42"/>
    </row>
    <row r="5" spans="1:14" x14ac:dyDescent="0.35">
      <c r="A5">
        <v>4</v>
      </c>
      <c r="B5" s="40" t="s">
        <v>59</v>
      </c>
      <c r="C5" s="2">
        <v>6.7361111111111108E-2</v>
      </c>
      <c r="D5" s="2">
        <f t="shared" si="0"/>
        <v>7.0833333333333345E-2</v>
      </c>
      <c r="E5" s="2">
        <v>0.13819444444444445</v>
      </c>
      <c r="F5" s="2">
        <f t="shared" si="1"/>
        <v>7.0833333333333331E-2</v>
      </c>
      <c r="G5" s="2">
        <v>0.20902777777777778</v>
      </c>
      <c r="H5" s="2">
        <f t="shared" si="2"/>
        <v>7.013888888888889E-2</v>
      </c>
      <c r="I5" s="2">
        <v>0.27916666666666667</v>
      </c>
      <c r="J5" s="2">
        <f t="shared" si="3"/>
        <v>6.8055555555555536E-2</v>
      </c>
      <c r="K5" s="2">
        <v>0.34722222222222221</v>
      </c>
      <c r="L5" s="1"/>
      <c r="M5" s="6">
        <v>38</v>
      </c>
      <c r="N5" s="42"/>
    </row>
    <row r="6" spans="1:14" x14ac:dyDescent="0.35">
      <c r="A6">
        <v>5</v>
      </c>
      <c r="B6" s="40" t="s">
        <v>65</v>
      </c>
      <c r="C6" s="2">
        <v>6.25E-2</v>
      </c>
      <c r="D6" s="2">
        <f t="shared" si="0"/>
        <v>7.0833333333333331E-2</v>
      </c>
      <c r="E6" s="2">
        <v>0.13333333333333333</v>
      </c>
      <c r="F6" s="2">
        <f t="shared" si="1"/>
        <v>7.2222222222222215E-2</v>
      </c>
      <c r="G6" s="2">
        <v>0.20555555555555555</v>
      </c>
      <c r="H6" s="2">
        <f t="shared" si="2"/>
        <v>7.5000000000000011E-2</v>
      </c>
      <c r="I6" s="2">
        <v>0.28055555555555556</v>
      </c>
      <c r="J6" s="43">
        <f t="shared" si="3"/>
        <v>6.8749999999999978E-2</v>
      </c>
      <c r="K6" s="2">
        <v>0.34930555555555554</v>
      </c>
      <c r="L6" s="1"/>
      <c r="M6" s="6">
        <v>37</v>
      </c>
      <c r="N6" s="42">
        <v>0.35555555555555557</v>
      </c>
    </row>
    <row r="7" spans="1:14" x14ac:dyDescent="0.35">
      <c r="A7">
        <v>6</v>
      </c>
      <c r="B7" s="40" t="s">
        <v>16</v>
      </c>
      <c r="C7" s="2">
        <v>6.7361111111111108E-2</v>
      </c>
      <c r="D7" s="2">
        <f t="shared" si="0"/>
        <v>7.3611111111111113E-2</v>
      </c>
      <c r="E7" s="2">
        <v>0.14097222222222222</v>
      </c>
      <c r="F7" s="2">
        <f t="shared" si="1"/>
        <v>7.3611111111111099E-2</v>
      </c>
      <c r="G7" s="2">
        <v>0.21458333333333332</v>
      </c>
      <c r="H7" s="2">
        <f t="shared" si="2"/>
        <v>7.3611111111111099E-2</v>
      </c>
      <c r="I7" s="2">
        <v>0.28819444444444442</v>
      </c>
      <c r="J7" s="2">
        <f t="shared" si="3"/>
        <v>7.2222222222222243E-2</v>
      </c>
      <c r="K7" s="2">
        <v>0.36041666666666666</v>
      </c>
      <c r="L7" s="1"/>
      <c r="M7" s="6">
        <v>36</v>
      </c>
      <c r="N7" s="42">
        <v>0.3430555555555555</v>
      </c>
    </row>
    <row r="8" spans="1:14" x14ac:dyDescent="0.35">
      <c r="A8">
        <v>7</v>
      </c>
      <c r="B8" s="40" t="s">
        <v>20</v>
      </c>
      <c r="C8" s="3">
        <v>7.1527777777777773E-2</v>
      </c>
      <c r="D8" s="2">
        <f t="shared" si="0"/>
        <v>7.6388888888888895E-2</v>
      </c>
      <c r="E8" s="2">
        <v>0.14791666666666667</v>
      </c>
      <c r="F8" s="2">
        <f t="shared" si="1"/>
        <v>7.8472222222222221E-2</v>
      </c>
      <c r="G8" s="2">
        <v>0.22638888888888889</v>
      </c>
      <c r="H8" s="2">
        <f t="shared" si="2"/>
        <v>7.7083333333333309E-2</v>
      </c>
      <c r="I8" s="2">
        <v>0.3034722222222222</v>
      </c>
      <c r="J8" s="2">
        <f t="shared" si="3"/>
        <v>7.2916666666666685E-2</v>
      </c>
      <c r="K8" s="2">
        <v>0.37638888888888888</v>
      </c>
      <c r="L8" s="1"/>
      <c r="M8" s="6">
        <v>35</v>
      </c>
      <c r="N8" s="42">
        <v>0.39444444444444443</v>
      </c>
    </row>
    <row r="9" spans="1:14" x14ac:dyDescent="0.35">
      <c r="A9">
        <v>8</v>
      </c>
      <c r="B9" s="40" t="s">
        <v>2</v>
      </c>
      <c r="C9" s="3">
        <v>7.1527777777777773E-2</v>
      </c>
      <c r="D9" s="2">
        <v>7.7083333333333337E-2</v>
      </c>
      <c r="E9" s="3">
        <f>C9+D9</f>
        <v>0.14861111111111111</v>
      </c>
      <c r="F9" s="2">
        <v>7.7777777777777779E-2</v>
      </c>
      <c r="G9" s="3">
        <f>E9+F9</f>
        <v>0.22638888888888889</v>
      </c>
      <c r="H9" s="3">
        <v>7.7777777777777779E-2</v>
      </c>
      <c r="I9" s="3">
        <f>G9+H9</f>
        <v>0.3041666666666667</v>
      </c>
      <c r="J9" s="3">
        <f t="shared" si="3"/>
        <v>7.5694444444444398E-2</v>
      </c>
      <c r="K9" s="2">
        <v>0.37986111111111109</v>
      </c>
      <c r="L9" s="1"/>
      <c r="M9" s="4">
        <v>34</v>
      </c>
      <c r="N9" s="42">
        <v>0.4069444444444445</v>
      </c>
    </row>
    <row r="10" spans="1:14" x14ac:dyDescent="0.35">
      <c r="A10">
        <v>9</v>
      </c>
      <c r="B10" s="40" t="s">
        <v>66</v>
      </c>
      <c r="C10" s="2">
        <v>7.1527777777777773E-2</v>
      </c>
      <c r="D10" s="2">
        <f t="shared" ref="D10:D25" si="4">E10-C10</f>
        <v>7.8472222222222221E-2</v>
      </c>
      <c r="E10" s="2">
        <v>0.15</v>
      </c>
      <c r="F10" s="2">
        <f t="shared" ref="F10:F25" si="5">G10-E10</f>
        <v>7.8472222222222221E-2</v>
      </c>
      <c r="G10" s="2">
        <v>0.22847222222222222</v>
      </c>
      <c r="H10" s="2">
        <f t="shared" ref="H10:H25" si="6">I10-G10</f>
        <v>7.7777777777777807E-2</v>
      </c>
      <c r="I10" s="2">
        <v>0.30625000000000002</v>
      </c>
      <c r="J10" s="2">
        <f t="shared" si="3"/>
        <v>7.4305555555555514E-2</v>
      </c>
      <c r="K10" s="2">
        <v>0.38055555555555554</v>
      </c>
      <c r="L10" s="1"/>
      <c r="M10" s="4">
        <v>33</v>
      </c>
      <c r="N10" s="42"/>
    </row>
    <row r="11" spans="1:14" x14ac:dyDescent="0.35">
      <c r="A11">
        <v>10</v>
      </c>
      <c r="B11" s="40" t="s">
        <v>67</v>
      </c>
      <c r="C11" s="2">
        <v>7.3611111111111113E-2</v>
      </c>
      <c r="D11" s="2">
        <f t="shared" si="4"/>
        <v>7.7777777777777765E-2</v>
      </c>
      <c r="E11" s="2">
        <v>0.15138888888888888</v>
      </c>
      <c r="F11" s="2">
        <f t="shared" si="5"/>
        <v>8.0555555555555575E-2</v>
      </c>
      <c r="G11" s="2">
        <v>0.23194444444444445</v>
      </c>
      <c r="H11" s="2">
        <f t="shared" si="6"/>
        <v>8.0555555555555547E-2</v>
      </c>
      <c r="I11" s="2">
        <v>0.3125</v>
      </c>
      <c r="J11" s="2">
        <f t="shared" si="3"/>
        <v>7.8472222222222221E-2</v>
      </c>
      <c r="K11" s="2">
        <v>0.39097222222222222</v>
      </c>
      <c r="L11" s="1"/>
      <c r="M11" s="45">
        <v>39</v>
      </c>
      <c r="N11" s="42">
        <v>0.37708333333333338</v>
      </c>
    </row>
    <row r="12" spans="1:14" x14ac:dyDescent="0.35">
      <c r="A12">
        <v>11</v>
      </c>
      <c r="B12" s="40" t="s">
        <v>12</v>
      </c>
      <c r="C12" s="2">
        <v>7.4305555555555555E-2</v>
      </c>
      <c r="D12" s="2">
        <f t="shared" si="4"/>
        <v>8.1250000000000003E-2</v>
      </c>
      <c r="E12" s="2">
        <v>0.15555555555555556</v>
      </c>
      <c r="F12" s="2">
        <f t="shared" si="5"/>
        <v>7.9861111111111105E-2</v>
      </c>
      <c r="G12" s="2">
        <v>0.23541666666666666</v>
      </c>
      <c r="H12" s="2">
        <f t="shared" si="6"/>
        <v>8.0555555555555547E-2</v>
      </c>
      <c r="I12" s="2">
        <v>0.31597222222222221</v>
      </c>
      <c r="J12" s="2">
        <f t="shared" si="3"/>
        <v>7.5694444444444453E-2</v>
      </c>
      <c r="K12" s="2">
        <v>0.39166666666666666</v>
      </c>
      <c r="L12" s="1"/>
      <c r="M12" s="6">
        <v>32</v>
      </c>
      <c r="N12" s="42">
        <v>0.38819444444444445</v>
      </c>
    </row>
    <row r="13" spans="1:14" x14ac:dyDescent="0.35">
      <c r="A13">
        <v>12</v>
      </c>
      <c r="B13" s="40" t="s">
        <v>9</v>
      </c>
      <c r="C13" s="2">
        <v>7.4305555555555555E-2</v>
      </c>
      <c r="D13" s="2">
        <f t="shared" si="4"/>
        <v>8.1250000000000003E-2</v>
      </c>
      <c r="E13" s="2">
        <v>0.15555555555555556</v>
      </c>
      <c r="F13" s="2">
        <f t="shared" si="5"/>
        <v>8.2638888888888873E-2</v>
      </c>
      <c r="G13" s="2">
        <v>0.23819444444444443</v>
      </c>
      <c r="H13" s="2">
        <f t="shared" si="6"/>
        <v>8.1249999999999989E-2</v>
      </c>
      <c r="I13" s="2">
        <v>0.31944444444444442</v>
      </c>
      <c r="J13" s="2">
        <f t="shared" si="3"/>
        <v>7.7777777777777779E-2</v>
      </c>
      <c r="K13" s="2">
        <v>0.3972222222222222</v>
      </c>
      <c r="L13" s="1"/>
      <c r="M13" s="6">
        <v>31</v>
      </c>
      <c r="N13" s="42">
        <v>0.3923611111111111</v>
      </c>
    </row>
    <row r="14" spans="1:14" x14ac:dyDescent="0.35">
      <c r="A14">
        <v>13</v>
      </c>
      <c r="B14" s="40" t="s">
        <v>8</v>
      </c>
      <c r="C14" s="2">
        <v>7.2222222222222215E-2</v>
      </c>
      <c r="D14" s="2">
        <f t="shared" si="4"/>
        <v>8.1250000000000017E-2</v>
      </c>
      <c r="E14" s="2">
        <v>0.15347222222222223</v>
      </c>
      <c r="F14" s="2">
        <f t="shared" si="5"/>
        <v>8.1944444444444431E-2</v>
      </c>
      <c r="G14" s="2">
        <v>0.23541666666666666</v>
      </c>
      <c r="H14" s="2">
        <f t="shared" si="6"/>
        <v>8.3333333333333315E-2</v>
      </c>
      <c r="I14" s="2">
        <v>0.31874999999999998</v>
      </c>
      <c r="J14" s="2">
        <f t="shared" si="3"/>
        <v>8.0555555555555602E-2</v>
      </c>
      <c r="K14" s="2">
        <v>0.39930555555555558</v>
      </c>
      <c r="L14" s="1"/>
      <c r="M14" s="4">
        <v>30</v>
      </c>
      <c r="N14" s="42">
        <v>0.42152777777777778</v>
      </c>
    </row>
    <row r="15" spans="1:14" x14ac:dyDescent="0.35">
      <c r="A15">
        <v>14</v>
      </c>
      <c r="B15" t="s">
        <v>68</v>
      </c>
      <c r="C15" s="2">
        <v>7.2222222222222215E-2</v>
      </c>
      <c r="D15" s="2">
        <f t="shared" si="4"/>
        <v>8.2638888888888901E-2</v>
      </c>
      <c r="E15" s="2">
        <v>0.15486111111111112</v>
      </c>
      <c r="F15" s="2">
        <f t="shared" si="5"/>
        <v>9.0277777777777762E-2</v>
      </c>
      <c r="G15" s="2">
        <v>0.24513888888888888</v>
      </c>
      <c r="H15" s="2">
        <f t="shared" si="6"/>
        <v>7.9166666666666691E-2</v>
      </c>
      <c r="I15" s="2">
        <v>0.32430555555555557</v>
      </c>
      <c r="J15" s="2">
        <f t="shared" si="3"/>
        <v>7.7777777777777779E-2</v>
      </c>
      <c r="K15" s="2">
        <v>0.40208333333333335</v>
      </c>
      <c r="L15" s="1"/>
      <c r="M15" s="4">
        <v>29</v>
      </c>
      <c r="N15" s="42"/>
    </row>
    <row r="16" spans="1:14" x14ac:dyDescent="0.35">
      <c r="A16">
        <v>15</v>
      </c>
      <c r="B16" s="40" t="s">
        <v>10</v>
      </c>
      <c r="C16" s="2">
        <v>7.4305555555555555E-2</v>
      </c>
      <c r="D16" s="2">
        <f t="shared" si="4"/>
        <v>8.4027777777777771E-2</v>
      </c>
      <c r="E16" s="2">
        <v>0.15833333333333333</v>
      </c>
      <c r="F16" s="2">
        <f t="shared" si="5"/>
        <v>8.4722222222222227E-2</v>
      </c>
      <c r="G16" s="2">
        <v>0.24305555555555555</v>
      </c>
      <c r="H16" s="2">
        <f t="shared" si="6"/>
        <v>8.6805555555555552E-2</v>
      </c>
      <c r="I16" s="2">
        <v>0.3298611111111111</v>
      </c>
      <c r="J16" s="2">
        <f t="shared" si="3"/>
        <v>8.1249999999999989E-2</v>
      </c>
      <c r="K16" s="2">
        <v>0.41111111111111109</v>
      </c>
      <c r="L16" s="1"/>
      <c r="M16" s="4">
        <v>28</v>
      </c>
      <c r="N16" s="42">
        <v>0.41944444444444445</v>
      </c>
    </row>
    <row r="17" spans="1:14" x14ac:dyDescent="0.35">
      <c r="A17">
        <v>16</v>
      </c>
      <c r="B17" s="40" t="s">
        <v>21</v>
      </c>
      <c r="C17" s="2">
        <v>7.4999999999999997E-2</v>
      </c>
      <c r="D17" s="2">
        <f t="shared" si="4"/>
        <v>8.2638888888888887E-2</v>
      </c>
      <c r="E17" s="2">
        <v>0.15763888888888888</v>
      </c>
      <c r="F17" s="2">
        <f t="shared" si="5"/>
        <v>8.7499999999999994E-2</v>
      </c>
      <c r="G17" s="2">
        <v>0.24513888888888888</v>
      </c>
      <c r="H17" s="2">
        <f t="shared" si="6"/>
        <v>8.6805555555555552E-2</v>
      </c>
      <c r="I17" s="2">
        <v>0.33194444444444443</v>
      </c>
      <c r="J17" s="2">
        <f t="shared" si="3"/>
        <v>8.1249999999999989E-2</v>
      </c>
      <c r="K17" s="2">
        <v>0.41319444444444442</v>
      </c>
      <c r="L17" s="1"/>
      <c r="M17" s="4">
        <v>27</v>
      </c>
      <c r="N17" s="42">
        <v>0.46249999999999997</v>
      </c>
    </row>
    <row r="18" spans="1:14" x14ac:dyDescent="0.35">
      <c r="A18">
        <v>17</v>
      </c>
      <c r="B18" s="40" t="s">
        <v>18</v>
      </c>
      <c r="C18" s="2">
        <v>7.7777777777777779E-2</v>
      </c>
      <c r="D18" s="2">
        <f t="shared" si="4"/>
        <v>8.8194444444444436E-2</v>
      </c>
      <c r="E18" s="2">
        <v>0.16597222222222222</v>
      </c>
      <c r="F18" s="2">
        <f t="shared" si="5"/>
        <v>8.8194444444444436E-2</v>
      </c>
      <c r="G18" s="2">
        <v>0.25416666666666665</v>
      </c>
      <c r="H18" s="2">
        <f t="shared" si="6"/>
        <v>8.8194444444444464E-2</v>
      </c>
      <c r="I18" s="2">
        <v>0.34236111111111112</v>
      </c>
      <c r="J18" s="2">
        <f t="shared" si="3"/>
        <v>8.2638888888888873E-2</v>
      </c>
      <c r="K18" s="2">
        <v>0.42499999999999999</v>
      </c>
      <c r="L18" s="1"/>
      <c r="M18" s="4">
        <v>26</v>
      </c>
      <c r="N18" s="42"/>
    </row>
    <row r="19" spans="1:14" x14ac:dyDescent="0.35">
      <c r="A19">
        <v>18</v>
      </c>
      <c r="B19" s="40" t="s">
        <v>6</v>
      </c>
      <c r="C19" s="2">
        <v>7.9861111111111105E-2</v>
      </c>
      <c r="D19" s="2">
        <f t="shared" si="4"/>
        <v>8.8888888888888906E-2</v>
      </c>
      <c r="E19" s="2">
        <v>0.16875000000000001</v>
      </c>
      <c r="F19" s="2">
        <f t="shared" si="5"/>
        <v>8.8888888888888851E-2</v>
      </c>
      <c r="G19" s="2">
        <v>0.25763888888888886</v>
      </c>
      <c r="H19" s="2">
        <f t="shared" si="6"/>
        <v>8.8194444444444464E-2</v>
      </c>
      <c r="I19" s="2">
        <v>0.34583333333333333</v>
      </c>
      <c r="J19" s="2">
        <f t="shared" si="3"/>
        <v>8.7500000000000022E-2</v>
      </c>
      <c r="K19" s="2">
        <v>0.43333333333333335</v>
      </c>
      <c r="L19" s="1"/>
      <c r="M19" s="4">
        <v>25</v>
      </c>
      <c r="N19" s="42">
        <v>0.44444444444444442</v>
      </c>
    </row>
    <row r="20" spans="1:14" x14ac:dyDescent="0.35">
      <c r="A20">
        <v>19</v>
      </c>
      <c r="B20" t="s">
        <v>69</v>
      </c>
      <c r="C20" s="2">
        <v>8.2638888888888887E-2</v>
      </c>
      <c r="D20" s="2">
        <f t="shared" si="4"/>
        <v>8.9583333333333334E-2</v>
      </c>
      <c r="E20" s="2">
        <v>0.17222222222222222</v>
      </c>
      <c r="F20" s="2">
        <f t="shared" si="5"/>
        <v>8.8888888888888906E-2</v>
      </c>
      <c r="G20" s="2">
        <v>0.26111111111111113</v>
      </c>
      <c r="H20" s="2">
        <f t="shared" si="6"/>
        <v>8.8194444444444409E-2</v>
      </c>
      <c r="I20" s="2">
        <v>0.34930555555555554</v>
      </c>
      <c r="J20" s="2">
        <f t="shared" si="3"/>
        <v>8.6111111111111138E-2</v>
      </c>
      <c r="K20" s="2">
        <v>0.43541666666666667</v>
      </c>
      <c r="L20" s="1"/>
      <c r="M20" s="46">
        <v>38</v>
      </c>
      <c r="N20" s="42"/>
    </row>
    <row r="21" spans="1:14" x14ac:dyDescent="0.35">
      <c r="A21">
        <v>20</v>
      </c>
      <c r="B21" s="40" t="s">
        <v>13</v>
      </c>
      <c r="C21" s="2">
        <v>8.1944444444444445E-2</v>
      </c>
      <c r="D21" s="2">
        <f t="shared" si="4"/>
        <v>8.819444444444445E-2</v>
      </c>
      <c r="E21" s="2">
        <v>0.1701388888888889</v>
      </c>
      <c r="F21" s="2">
        <f t="shared" si="5"/>
        <v>8.9583333333333348E-2</v>
      </c>
      <c r="G21" s="2">
        <v>0.25972222222222224</v>
      </c>
      <c r="H21" s="2">
        <f t="shared" si="6"/>
        <v>9.0972222222222177E-2</v>
      </c>
      <c r="I21" s="2">
        <v>0.35069444444444442</v>
      </c>
      <c r="J21" s="2">
        <f t="shared" si="3"/>
        <v>9.027777777777779E-2</v>
      </c>
      <c r="K21" s="2">
        <v>0.44097222222222221</v>
      </c>
      <c r="L21" s="1"/>
      <c r="M21" s="4">
        <v>24</v>
      </c>
      <c r="N21" s="42">
        <v>0.43055555555555558</v>
      </c>
    </row>
    <row r="22" spans="1:14" x14ac:dyDescent="0.35">
      <c r="A22">
        <v>21</v>
      </c>
      <c r="B22" s="40" t="s">
        <v>22</v>
      </c>
      <c r="C22" s="2">
        <v>8.2638888888888887E-2</v>
      </c>
      <c r="D22" s="2">
        <f t="shared" si="4"/>
        <v>9.0972222222222218E-2</v>
      </c>
      <c r="E22" s="2">
        <v>0.1736111111111111</v>
      </c>
      <c r="F22" s="2">
        <f t="shared" si="5"/>
        <v>9.1666666666666674E-2</v>
      </c>
      <c r="G22" s="2">
        <v>0.26527777777777778</v>
      </c>
      <c r="H22" s="2">
        <f t="shared" si="6"/>
        <v>9.1666666666666674E-2</v>
      </c>
      <c r="I22" s="2">
        <v>0.35694444444444445</v>
      </c>
      <c r="J22" s="2">
        <f t="shared" si="3"/>
        <v>9.4444444444444442E-2</v>
      </c>
      <c r="K22" s="2">
        <v>0.4513888888888889</v>
      </c>
      <c r="L22" s="1"/>
      <c r="M22" s="46">
        <v>37</v>
      </c>
      <c r="N22" s="42">
        <v>0.47291666666666665</v>
      </c>
    </row>
    <row r="23" spans="1:14" x14ac:dyDescent="0.35">
      <c r="A23">
        <v>22</v>
      </c>
      <c r="B23" s="40" t="s">
        <v>15</v>
      </c>
      <c r="C23" s="2">
        <v>7.4999999999999997E-2</v>
      </c>
      <c r="D23" s="2">
        <f t="shared" si="4"/>
        <v>9.0972222222222218E-2</v>
      </c>
      <c r="E23" s="2">
        <v>0.16597222222222222</v>
      </c>
      <c r="F23" s="2">
        <f t="shared" si="5"/>
        <v>0.1</v>
      </c>
      <c r="G23" s="2">
        <v>0.26597222222222222</v>
      </c>
      <c r="H23" s="2">
        <f t="shared" si="6"/>
        <v>9.5138888888888884E-2</v>
      </c>
      <c r="I23" s="2">
        <v>0.3611111111111111</v>
      </c>
      <c r="J23" s="2">
        <f t="shared" si="3"/>
        <v>9.9305555555555536E-2</v>
      </c>
      <c r="K23" s="2">
        <v>0.46041666666666664</v>
      </c>
      <c r="L23" s="1"/>
      <c r="M23" s="4">
        <v>23</v>
      </c>
      <c r="N23" s="42">
        <v>0.45763888888888887</v>
      </c>
    </row>
    <row r="24" spans="1:14" x14ac:dyDescent="0.35">
      <c r="A24">
        <v>23</v>
      </c>
      <c r="B24" t="s">
        <v>70</v>
      </c>
      <c r="C24" s="2">
        <v>8.6805555555555552E-2</v>
      </c>
      <c r="D24" s="2">
        <f t="shared" si="4"/>
        <v>9.5138888888888884E-2</v>
      </c>
      <c r="E24" s="2">
        <v>0.18194444444444444</v>
      </c>
      <c r="F24" s="2">
        <f t="shared" si="5"/>
        <v>9.791666666666668E-2</v>
      </c>
      <c r="G24" s="2">
        <v>0.27986111111111112</v>
      </c>
      <c r="H24" s="2">
        <f t="shared" si="6"/>
        <v>9.9999999999999978E-2</v>
      </c>
      <c r="I24" s="2">
        <v>0.37986111111111109</v>
      </c>
      <c r="J24" s="2">
        <f t="shared" si="3"/>
        <v>9.3055555555555558E-2</v>
      </c>
      <c r="K24" s="2">
        <v>0.47291666666666665</v>
      </c>
      <c r="L24" s="1"/>
      <c r="M24" s="46">
        <v>36</v>
      </c>
      <c r="N24" s="42"/>
    </row>
    <row r="25" spans="1:14" x14ac:dyDescent="0.35">
      <c r="A25">
        <v>24</v>
      </c>
      <c r="B25" t="s">
        <v>71</v>
      </c>
      <c r="C25" s="2">
        <v>8.8888888888888892E-2</v>
      </c>
      <c r="D25" s="2">
        <f t="shared" si="4"/>
        <v>9.5138888888888898E-2</v>
      </c>
      <c r="E25" s="2">
        <v>0.18402777777777779</v>
      </c>
      <c r="F25" s="2">
        <f t="shared" si="5"/>
        <v>9.722222222222221E-2</v>
      </c>
      <c r="G25" s="2">
        <v>0.28125</v>
      </c>
      <c r="H25" s="2">
        <f t="shared" si="6"/>
        <v>9.6527777777777768E-2</v>
      </c>
      <c r="I25" s="2">
        <v>0.37777777777777777</v>
      </c>
      <c r="J25" s="2">
        <f t="shared" si="3"/>
        <v>9.7916666666666652E-2</v>
      </c>
      <c r="K25" s="2">
        <v>0.47569444444444442</v>
      </c>
      <c r="L25" s="44"/>
      <c r="M25" s="4" t="s">
        <v>72</v>
      </c>
      <c r="N25" s="42"/>
    </row>
    <row r="26" spans="1:14" x14ac:dyDescent="0.35">
      <c r="C26" s="2"/>
      <c r="D26" s="2"/>
      <c r="E26" s="2"/>
      <c r="F26" s="2"/>
      <c r="G26" s="2"/>
      <c r="I26" s="4"/>
    </row>
    <row r="27" spans="1:14" x14ac:dyDescent="0.35">
      <c r="C27" s="2"/>
      <c r="D27" s="2"/>
      <c r="E27" s="2"/>
      <c r="F27" s="2"/>
      <c r="G27" s="2"/>
      <c r="I27" s="4"/>
    </row>
    <row r="28" spans="1:14" x14ac:dyDescent="0.35">
      <c r="C28" s="2"/>
      <c r="D28" s="2"/>
      <c r="E28" s="2"/>
      <c r="F28" s="2"/>
      <c r="G28" s="2"/>
      <c r="I28" s="4"/>
    </row>
    <row r="29" spans="1:14" x14ac:dyDescent="0.35">
      <c r="C29" s="2"/>
      <c r="D29" s="2"/>
      <c r="E29" s="2"/>
      <c r="F29" s="2"/>
      <c r="G29" s="2"/>
      <c r="I29" s="4"/>
    </row>
    <row r="30" spans="1:14" x14ac:dyDescent="0.35">
      <c r="C30" s="2"/>
      <c r="D30" s="2"/>
      <c r="E30" s="2"/>
      <c r="F30" s="2"/>
      <c r="G30" s="2"/>
      <c r="I30" s="4"/>
    </row>
    <row r="31" spans="1:14" x14ac:dyDescent="0.35">
      <c r="C31" s="2"/>
      <c r="D31" s="2"/>
      <c r="F31" s="2"/>
      <c r="G31" s="2"/>
      <c r="I31" s="4"/>
    </row>
    <row r="32" spans="1:14" x14ac:dyDescent="0.35">
      <c r="C32" s="2"/>
      <c r="D32" s="2"/>
      <c r="E32" s="2"/>
      <c r="F32" s="2"/>
      <c r="G32" s="2"/>
      <c r="I32" s="4"/>
    </row>
    <row r="33" spans="3:9" x14ac:dyDescent="0.35">
      <c r="C33" s="2"/>
      <c r="D33" s="2"/>
      <c r="E33" s="2"/>
      <c r="F33" s="2"/>
      <c r="G33" s="2"/>
      <c r="I33" s="4"/>
    </row>
    <row r="34" spans="3:9" x14ac:dyDescent="0.35">
      <c r="I34" s="4"/>
    </row>
    <row r="35" spans="3:9" x14ac:dyDescent="0.35">
      <c r="C35" s="2"/>
      <c r="D35" s="2"/>
      <c r="E35" s="2"/>
      <c r="F35" s="2"/>
      <c r="G35" s="2"/>
      <c r="I35" s="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227E-8E50-4663-80AE-AD1B5434C3A2}">
  <dimension ref="A1:F22"/>
  <sheetViews>
    <sheetView workbookViewId="0">
      <selection activeCell="B2" sqref="B2"/>
    </sheetView>
  </sheetViews>
  <sheetFormatPr defaultRowHeight="14.5" x14ac:dyDescent="0.35"/>
  <cols>
    <col min="2" max="2" width="32.36328125" customWidth="1"/>
    <col min="4" max="4" width="4.54296875" customWidth="1"/>
  </cols>
  <sheetData>
    <row r="1" spans="1:6" x14ac:dyDescent="0.35">
      <c r="A1" t="s">
        <v>0</v>
      </c>
      <c r="B1" t="s">
        <v>1</v>
      </c>
      <c r="C1" s="5" t="s">
        <v>3</v>
      </c>
      <c r="D1" s="1"/>
      <c r="E1" s="1" t="s">
        <v>4</v>
      </c>
    </row>
    <row r="2" spans="1:6" x14ac:dyDescent="0.35">
      <c r="A2">
        <v>1</v>
      </c>
      <c r="B2" s="40" t="s">
        <v>26</v>
      </c>
      <c r="C2" s="9">
        <v>0.21388888888888888</v>
      </c>
      <c r="E2">
        <v>40</v>
      </c>
      <c r="F2" s="50">
        <v>0.20972222222222223</v>
      </c>
    </row>
    <row r="3" spans="1:6" x14ac:dyDescent="0.35">
      <c r="A3">
        <v>2</v>
      </c>
      <c r="B3" s="40" t="s">
        <v>17</v>
      </c>
      <c r="C3" s="9">
        <v>0.2326388888888889</v>
      </c>
      <c r="E3">
        <v>39</v>
      </c>
      <c r="F3" s="50">
        <v>0.23819444444444446</v>
      </c>
    </row>
    <row r="4" spans="1:6" x14ac:dyDescent="0.35">
      <c r="A4">
        <v>3</v>
      </c>
      <c r="B4" s="40" t="s">
        <v>16</v>
      </c>
      <c r="C4" s="9">
        <v>0.23680555555555555</v>
      </c>
      <c r="E4">
        <v>38</v>
      </c>
      <c r="F4" s="50">
        <v>0.21666666666666667</v>
      </c>
    </row>
    <row r="5" spans="1:6" x14ac:dyDescent="0.35">
      <c r="A5">
        <v>4</v>
      </c>
      <c r="B5" s="40" t="s">
        <v>15</v>
      </c>
      <c r="C5" s="9">
        <v>0.23958333333333334</v>
      </c>
      <c r="E5">
        <v>37</v>
      </c>
      <c r="F5" s="50">
        <v>0.21736111111111112</v>
      </c>
    </row>
    <row r="6" spans="1:6" x14ac:dyDescent="0.35">
      <c r="A6">
        <v>5</v>
      </c>
      <c r="B6" s="40" t="s">
        <v>76</v>
      </c>
      <c r="C6" s="9">
        <v>0.24027777777777778</v>
      </c>
      <c r="E6">
        <v>36</v>
      </c>
      <c r="F6" s="50">
        <v>0.23472222222222219</v>
      </c>
    </row>
    <row r="7" spans="1:6" x14ac:dyDescent="0.35">
      <c r="A7">
        <v>6</v>
      </c>
      <c r="B7" s="40" t="s">
        <v>7</v>
      </c>
      <c r="C7" s="9">
        <v>0.25069444444444444</v>
      </c>
      <c r="E7">
        <v>35</v>
      </c>
      <c r="F7" s="50">
        <v>0.23750000000000002</v>
      </c>
    </row>
    <row r="8" spans="1:6" x14ac:dyDescent="0.35">
      <c r="A8">
        <v>7</v>
      </c>
      <c r="B8" s="40" t="s">
        <v>8</v>
      </c>
      <c r="C8" s="9">
        <v>0.25486111111111109</v>
      </c>
      <c r="E8">
        <v>34</v>
      </c>
    </row>
    <row r="9" spans="1:6" x14ac:dyDescent="0.35">
      <c r="A9">
        <v>8</v>
      </c>
      <c r="B9" s="40" t="s">
        <v>13</v>
      </c>
      <c r="C9" s="9">
        <v>0.25694444444444442</v>
      </c>
      <c r="E9">
        <v>33</v>
      </c>
      <c r="F9" s="50">
        <v>0.24444444444444446</v>
      </c>
    </row>
    <row r="10" spans="1:6" x14ac:dyDescent="0.35">
      <c r="A10">
        <v>9</v>
      </c>
      <c r="B10" s="51" t="s">
        <v>77</v>
      </c>
      <c r="C10" s="52">
        <v>0.26597222222222222</v>
      </c>
      <c r="E10" t="s">
        <v>78</v>
      </c>
    </row>
    <row r="11" spans="1:6" x14ac:dyDescent="0.35">
      <c r="A11">
        <v>10</v>
      </c>
      <c r="B11" s="40" t="s">
        <v>12</v>
      </c>
      <c r="C11" s="9">
        <v>0.27569444444444446</v>
      </c>
      <c r="E11">
        <v>32</v>
      </c>
    </row>
    <row r="12" spans="1:6" x14ac:dyDescent="0.35">
      <c r="A12">
        <v>10</v>
      </c>
      <c r="B12" s="51" t="s">
        <v>79</v>
      </c>
      <c r="C12" s="52">
        <v>0.27916666666666667</v>
      </c>
      <c r="E12" t="s">
        <v>78</v>
      </c>
    </row>
    <row r="13" spans="1:6" x14ac:dyDescent="0.35">
      <c r="A13">
        <v>12</v>
      </c>
      <c r="B13" s="40" t="s">
        <v>6</v>
      </c>
      <c r="C13" s="9">
        <v>0.2902777777777778</v>
      </c>
      <c r="E13">
        <v>31</v>
      </c>
      <c r="F13" s="50">
        <v>0.27777777777777779</v>
      </c>
    </row>
    <row r="14" spans="1:6" x14ac:dyDescent="0.35">
      <c r="A14">
        <v>13</v>
      </c>
      <c r="B14" s="40" t="s">
        <v>19</v>
      </c>
      <c r="C14" s="9">
        <v>0.30694444444444446</v>
      </c>
      <c r="E14" s="49">
        <v>40</v>
      </c>
      <c r="F14" s="50">
        <v>0.28263888888888888</v>
      </c>
    </row>
    <row r="15" spans="1:6" x14ac:dyDescent="0.35">
      <c r="A15">
        <v>14</v>
      </c>
      <c r="B15" s="40" t="s">
        <v>11</v>
      </c>
      <c r="C15" s="9">
        <v>0.3125</v>
      </c>
      <c r="E15" s="49">
        <v>39</v>
      </c>
      <c r="F15" s="50">
        <v>0.28055555555555556</v>
      </c>
    </row>
    <row r="16" spans="1:6" x14ac:dyDescent="0.35">
      <c r="A16">
        <v>15</v>
      </c>
      <c r="B16" s="40" t="s">
        <v>24</v>
      </c>
      <c r="C16" s="9">
        <v>0.35972222222222222</v>
      </c>
      <c r="E16" s="49">
        <v>38</v>
      </c>
      <c r="F16" s="50">
        <v>0.31944444444444448</v>
      </c>
    </row>
    <row r="17" spans="1:6" x14ac:dyDescent="0.35">
      <c r="A17">
        <v>16</v>
      </c>
      <c r="B17" s="40" t="s">
        <v>14</v>
      </c>
      <c r="C17" s="9">
        <v>0.39930555555555558</v>
      </c>
      <c r="E17" s="49">
        <v>37</v>
      </c>
      <c r="F17" s="50">
        <v>0.33402777777777781</v>
      </c>
    </row>
    <row r="18" spans="1:6" x14ac:dyDescent="0.35">
      <c r="C18" s="9"/>
    </row>
    <row r="19" spans="1:6" x14ac:dyDescent="0.35">
      <c r="C19" s="9"/>
    </row>
    <row r="20" spans="1:6" x14ac:dyDescent="0.35">
      <c r="C20" s="9"/>
    </row>
    <row r="21" spans="1:6" x14ac:dyDescent="0.35">
      <c r="C21" s="9"/>
    </row>
    <row r="22" spans="1:6" x14ac:dyDescent="0.35">
      <c r="C22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8F7A-FC91-4328-8A76-BF968CB4AD7E}">
  <dimension ref="A1:H22"/>
  <sheetViews>
    <sheetView topLeftCell="A7" workbookViewId="0">
      <selection activeCell="K7" sqref="K7"/>
    </sheetView>
  </sheetViews>
  <sheetFormatPr defaultRowHeight="14.5" x14ac:dyDescent="0.35"/>
  <cols>
    <col min="3" max="3" width="17.08984375" customWidth="1"/>
    <col min="4" max="4" width="4.26953125" customWidth="1"/>
    <col min="7" max="7" width="4.453125" customWidth="1"/>
  </cols>
  <sheetData>
    <row r="1" spans="1:8" x14ac:dyDescent="0.35">
      <c r="A1" t="s">
        <v>0</v>
      </c>
      <c r="B1" t="s">
        <v>1</v>
      </c>
      <c r="E1" s="5" t="s">
        <v>3</v>
      </c>
      <c r="F1" s="1" t="s">
        <v>4</v>
      </c>
      <c r="H1">
        <v>2023</v>
      </c>
    </row>
    <row r="2" spans="1:8" x14ac:dyDescent="0.35">
      <c r="A2">
        <v>1</v>
      </c>
      <c r="B2" t="s">
        <v>17</v>
      </c>
      <c r="E2" s="9">
        <v>0.42777777777777776</v>
      </c>
      <c r="F2">
        <v>40</v>
      </c>
      <c r="G2" s="1"/>
      <c r="H2" s="57" t="s">
        <v>80</v>
      </c>
    </row>
    <row r="3" spans="1:8" x14ac:dyDescent="0.35">
      <c r="A3">
        <v>2</v>
      </c>
      <c r="B3" s="40" t="s">
        <v>26</v>
      </c>
      <c r="E3" s="9">
        <v>0.46250000000000002</v>
      </c>
      <c r="F3">
        <v>39</v>
      </c>
      <c r="G3" s="1"/>
      <c r="H3" s="54"/>
    </row>
    <row r="4" spans="1:8" x14ac:dyDescent="0.35">
      <c r="A4">
        <v>3</v>
      </c>
      <c r="B4" t="s">
        <v>7</v>
      </c>
      <c r="E4" s="9">
        <v>0.46666666666666667</v>
      </c>
      <c r="F4">
        <v>38</v>
      </c>
      <c r="H4" s="57" t="s">
        <v>81</v>
      </c>
    </row>
    <row r="5" spans="1:8" x14ac:dyDescent="0.35">
      <c r="A5">
        <v>4</v>
      </c>
      <c r="B5" s="51" t="s">
        <v>82</v>
      </c>
      <c r="E5" s="9">
        <v>0.47013888888888888</v>
      </c>
      <c r="F5" s="13" t="s">
        <v>78</v>
      </c>
      <c r="G5" s="1"/>
      <c r="H5" s="55"/>
    </row>
    <row r="6" spans="1:8" x14ac:dyDescent="0.35">
      <c r="A6">
        <v>5</v>
      </c>
      <c r="B6" t="s">
        <v>2</v>
      </c>
      <c r="E6" s="9">
        <v>0.47013888888888888</v>
      </c>
      <c r="F6">
        <v>37</v>
      </c>
      <c r="G6" s="1"/>
      <c r="H6" s="57" t="s">
        <v>83</v>
      </c>
    </row>
    <row r="7" spans="1:8" x14ac:dyDescent="0.35">
      <c r="A7">
        <v>6</v>
      </c>
      <c r="B7" t="s">
        <v>16</v>
      </c>
      <c r="E7" s="9">
        <v>0.52916666666666667</v>
      </c>
      <c r="F7">
        <v>36</v>
      </c>
      <c r="H7" s="57" t="s">
        <v>84</v>
      </c>
    </row>
    <row r="8" spans="1:8" x14ac:dyDescent="0.35">
      <c r="A8">
        <v>7</v>
      </c>
      <c r="B8" s="40" t="s">
        <v>8</v>
      </c>
      <c r="E8" s="9">
        <v>0.53194444444444444</v>
      </c>
      <c r="F8">
        <v>35</v>
      </c>
      <c r="H8" s="57"/>
    </row>
    <row r="9" spans="1:8" x14ac:dyDescent="0.35">
      <c r="A9">
        <v>8</v>
      </c>
      <c r="B9" t="s">
        <v>31</v>
      </c>
      <c r="E9" s="9">
        <v>0.53333333333333333</v>
      </c>
      <c r="F9">
        <v>34</v>
      </c>
      <c r="H9" s="57" t="s">
        <v>85</v>
      </c>
    </row>
    <row r="10" spans="1:8" x14ac:dyDescent="0.35">
      <c r="A10">
        <v>9</v>
      </c>
      <c r="B10" t="s">
        <v>76</v>
      </c>
      <c r="E10" s="9">
        <v>0.56666666666666665</v>
      </c>
      <c r="F10">
        <v>33</v>
      </c>
      <c r="H10" s="57" t="s">
        <v>86</v>
      </c>
    </row>
    <row r="11" spans="1:8" x14ac:dyDescent="0.35">
      <c r="A11">
        <v>10</v>
      </c>
      <c r="B11" t="s">
        <v>11</v>
      </c>
      <c r="E11" s="9">
        <v>0.57847222222222228</v>
      </c>
      <c r="F11" s="49">
        <v>40</v>
      </c>
      <c r="H11" s="57" t="s">
        <v>87</v>
      </c>
    </row>
    <row r="12" spans="1:8" x14ac:dyDescent="0.35">
      <c r="A12">
        <v>11</v>
      </c>
      <c r="B12" t="s">
        <v>15</v>
      </c>
      <c r="E12" s="9">
        <v>0.58125000000000004</v>
      </c>
      <c r="F12">
        <v>32</v>
      </c>
      <c r="H12" s="57" t="s">
        <v>84</v>
      </c>
    </row>
    <row r="13" spans="1:8" x14ac:dyDescent="0.35">
      <c r="A13">
        <v>12</v>
      </c>
      <c r="B13" t="s">
        <v>19</v>
      </c>
      <c r="E13" s="9">
        <v>0.5854166666666667</v>
      </c>
      <c r="F13" s="49">
        <v>39</v>
      </c>
      <c r="H13" s="57" t="s">
        <v>88</v>
      </c>
    </row>
    <row r="14" spans="1:8" x14ac:dyDescent="0.35">
      <c r="A14">
        <v>12</v>
      </c>
      <c r="B14" s="53" t="s">
        <v>89</v>
      </c>
      <c r="E14" s="9">
        <v>0.59583333333333333</v>
      </c>
      <c r="F14" s="13" t="s">
        <v>78</v>
      </c>
    </row>
    <row r="15" spans="1:8" x14ac:dyDescent="0.35">
      <c r="A15">
        <v>14</v>
      </c>
      <c r="B15" t="s">
        <v>32</v>
      </c>
      <c r="E15" s="9">
        <v>0.60555555555555551</v>
      </c>
      <c r="F15">
        <v>31</v>
      </c>
      <c r="H15" s="57" t="s">
        <v>90</v>
      </c>
    </row>
    <row r="16" spans="1:8" x14ac:dyDescent="0.35">
      <c r="A16">
        <v>15</v>
      </c>
      <c r="B16" t="s">
        <v>67</v>
      </c>
      <c r="E16" s="9">
        <v>0.61041666666666672</v>
      </c>
      <c r="F16" s="49">
        <v>38</v>
      </c>
      <c r="H16" s="57" t="s">
        <v>91</v>
      </c>
    </row>
    <row r="17" spans="1:8" x14ac:dyDescent="0.35">
      <c r="A17">
        <v>16</v>
      </c>
      <c r="B17" s="51" t="s">
        <v>92</v>
      </c>
      <c r="E17" s="9">
        <v>0.62638888888888888</v>
      </c>
      <c r="F17" s="13" t="s">
        <v>78</v>
      </c>
      <c r="H17" s="57"/>
    </row>
    <row r="18" spans="1:8" x14ac:dyDescent="0.35">
      <c r="A18">
        <v>17</v>
      </c>
      <c r="B18" t="s">
        <v>25</v>
      </c>
      <c r="E18" s="9">
        <v>0.62847222222222221</v>
      </c>
      <c r="F18" s="49">
        <v>37</v>
      </c>
      <c r="H18" s="57" t="s">
        <v>93</v>
      </c>
    </row>
    <row r="19" spans="1:8" x14ac:dyDescent="0.35">
      <c r="A19">
        <v>18</v>
      </c>
      <c r="B19" s="40" t="s">
        <v>13</v>
      </c>
      <c r="E19" s="9">
        <v>0.67291666666666672</v>
      </c>
      <c r="F19">
        <v>30</v>
      </c>
      <c r="H19" s="57"/>
    </row>
    <row r="20" spans="1:8" x14ac:dyDescent="0.35">
      <c r="A20">
        <v>19</v>
      </c>
      <c r="B20" s="40" t="s">
        <v>37</v>
      </c>
      <c r="E20" s="56">
        <v>0.67569444444444449</v>
      </c>
      <c r="F20" s="49">
        <v>36</v>
      </c>
      <c r="H20" s="58"/>
    </row>
    <row r="21" spans="1:8" ht="14.5" customHeight="1" x14ac:dyDescent="0.35">
      <c r="A21">
        <v>20</v>
      </c>
      <c r="B21" s="40" t="s">
        <v>69</v>
      </c>
      <c r="E21" s="9">
        <v>0.68194444444444446</v>
      </c>
      <c r="F21" s="59">
        <v>35</v>
      </c>
      <c r="H21" s="57"/>
    </row>
    <row r="22" spans="1:8" x14ac:dyDescent="0.35">
      <c r="A22">
        <v>21</v>
      </c>
      <c r="B22" s="40" t="s">
        <v>24</v>
      </c>
      <c r="E22" s="9">
        <v>0.77986111111111112</v>
      </c>
      <c r="F22" s="49">
        <v>34</v>
      </c>
      <c r="H22" s="5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CA49-46F8-48A4-A7A0-E291EA0D1DB7}">
  <dimension ref="A1:H15"/>
  <sheetViews>
    <sheetView topLeftCell="A4" workbookViewId="0">
      <selection activeCell="B11" sqref="B11"/>
    </sheetView>
  </sheetViews>
  <sheetFormatPr defaultRowHeight="14.5" x14ac:dyDescent="0.35"/>
  <cols>
    <col min="2" max="2" width="26" customWidth="1"/>
    <col min="3" max="3" width="11.54296875" customWidth="1"/>
    <col min="4" max="4" width="12.1796875" customWidth="1"/>
    <col min="5" max="5" width="9.90625" customWidth="1"/>
    <col min="6" max="6" width="7.08984375" customWidth="1"/>
    <col min="8" max="8" width="9.08984375" style="11"/>
  </cols>
  <sheetData>
    <row r="1" spans="1:7" x14ac:dyDescent="0.35">
      <c r="A1" t="s">
        <v>0</v>
      </c>
      <c r="B1" t="s">
        <v>1</v>
      </c>
      <c r="C1" s="7" t="s">
        <v>33</v>
      </c>
      <c r="D1" s="7" t="s">
        <v>75</v>
      </c>
      <c r="E1" s="7" t="s">
        <v>3</v>
      </c>
      <c r="F1" s="8" t="s">
        <v>4</v>
      </c>
      <c r="G1" s="7">
        <v>2023</v>
      </c>
    </row>
    <row r="2" spans="1:7" x14ac:dyDescent="0.35">
      <c r="A2">
        <v>1</v>
      </c>
      <c r="B2" s="40" t="s">
        <v>26</v>
      </c>
      <c r="C2" s="9">
        <v>0.21388888888888888</v>
      </c>
      <c r="D2" s="9">
        <v>8.819444444444445E-2</v>
      </c>
      <c r="E2" s="9">
        <v>0.30208333333333331</v>
      </c>
      <c r="F2" s="11">
        <v>40</v>
      </c>
      <c r="G2" s="47"/>
    </row>
    <row r="3" spans="1:7" x14ac:dyDescent="0.35">
      <c r="A3">
        <v>2</v>
      </c>
      <c r="B3" t="s">
        <v>17</v>
      </c>
      <c r="C3" s="9">
        <v>0.22916666666666666</v>
      </c>
      <c r="D3" s="9">
        <v>8.0555555555555561E-2</v>
      </c>
      <c r="E3" s="9">
        <v>0.30972222222222223</v>
      </c>
      <c r="F3" s="11">
        <v>39</v>
      </c>
      <c r="G3" s="47">
        <v>0.3666666666666667</v>
      </c>
    </row>
    <row r="4" spans="1:7" x14ac:dyDescent="0.35">
      <c r="A4">
        <v>3</v>
      </c>
      <c r="B4" t="s">
        <v>16</v>
      </c>
      <c r="C4" s="9">
        <v>0.2326388888888889</v>
      </c>
      <c r="D4" s="9">
        <v>9.0277777777777776E-2</v>
      </c>
      <c r="E4" s="9">
        <v>0.32291666666666669</v>
      </c>
      <c r="F4" s="11">
        <v>38</v>
      </c>
      <c r="G4" s="47">
        <v>0.3354166666666667</v>
      </c>
    </row>
    <row r="5" spans="1:7" x14ac:dyDescent="0.35">
      <c r="A5">
        <v>4</v>
      </c>
      <c r="B5" t="s">
        <v>15</v>
      </c>
      <c r="C5" s="9">
        <v>0.24097222222222223</v>
      </c>
      <c r="D5" s="9">
        <v>9.166666666666666E-2</v>
      </c>
      <c r="E5" s="9">
        <v>0.33263888888888887</v>
      </c>
      <c r="F5" s="11">
        <v>37</v>
      </c>
      <c r="G5" s="47">
        <v>0.33958333333333335</v>
      </c>
    </row>
    <row r="6" spans="1:7" x14ac:dyDescent="0.35">
      <c r="A6">
        <v>5</v>
      </c>
      <c r="B6" t="s">
        <v>7</v>
      </c>
      <c r="C6" s="9">
        <v>0.25069444444444444</v>
      </c>
      <c r="D6" s="9">
        <v>9.0972222222222218E-2</v>
      </c>
      <c r="E6" s="9">
        <v>0.34166666666666667</v>
      </c>
      <c r="F6" s="11">
        <v>36</v>
      </c>
      <c r="G6" s="47">
        <v>0.3527777777777778</v>
      </c>
    </row>
    <row r="7" spans="1:7" x14ac:dyDescent="0.35">
      <c r="A7">
        <v>6</v>
      </c>
      <c r="B7" t="s">
        <v>57</v>
      </c>
      <c r="C7" s="9">
        <v>0.2673611111111111</v>
      </c>
      <c r="D7" s="9">
        <v>9.2361111111111116E-2</v>
      </c>
      <c r="E7" s="9">
        <v>0.35972222222222222</v>
      </c>
      <c r="F7" s="11">
        <v>35</v>
      </c>
      <c r="G7" s="47"/>
    </row>
    <row r="8" spans="1:7" x14ac:dyDescent="0.35">
      <c r="A8">
        <v>7</v>
      </c>
      <c r="B8" t="s">
        <v>13</v>
      </c>
      <c r="C8" s="9">
        <v>0.25208333333333333</v>
      </c>
      <c r="D8" s="9">
        <v>0.12013888888888889</v>
      </c>
      <c r="E8" s="9">
        <v>0.37222222222222223</v>
      </c>
      <c r="F8" s="11">
        <v>34</v>
      </c>
      <c r="G8" s="47">
        <v>0.39027777777777778</v>
      </c>
    </row>
    <row r="9" spans="1:7" x14ac:dyDescent="0.35">
      <c r="A9">
        <v>8</v>
      </c>
      <c r="B9" t="s">
        <v>19</v>
      </c>
      <c r="C9" s="9">
        <v>0.2902777777777778</v>
      </c>
      <c r="D9" s="9">
        <v>0.11180555555555556</v>
      </c>
      <c r="E9" s="9">
        <v>0.40208333333333335</v>
      </c>
      <c r="F9" s="48">
        <v>40</v>
      </c>
      <c r="G9" s="47">
        <v>0.41736111111111113</v>
      </c>
    </row>
    <row r="10" spans="1:7" x14ac:dyDescent="0.35">
      <c r="A10">
        <v>9</v>
      </c>
      <c r="B10" t="s">
        <v>11</v>
      </c>
      <c r="C10" s="9">
        <v>0.2951388888888889</v>
      </c>
      <c r="D10" s="9">
        <v>0.11319444444444444</v>
      </c>
      <c r="E10" s="9">
        <v>0.40833333333333333</v>
      </c>
      <c r="F10" s="48">
        <v>39</v>
      </c>
      <c r="G10" s="47">
        <v>0.41041666666666665</v>
      </c>
    </row>
    <row r="11" spans="1:7" x14ac:dyDescent="0.35">
      <c r="A11">
        <v>9</v>
      </c>
      <c r="B11" t="s">
        <v>74</v>
      </c>
      <c r="C11" s="9">
        <v>0.28611111111111109</v>
      </c>
      <c r="D11" s="9">
        <v>0.13055555555555556</v>
      </c>
      <c r="E11" s="9">
        <v>0.41666666666666669</v>
      </c>
      <c r="F11" s="11">
        <v>33</v>
      </c>
      <c r="G11" s="47"/>
    </row>
    <row r="12" spans="1:7" x14ac:dyDescent="0.35">
      <c r="A12">
        <v>11</v>
      </c>
      <c r="B12" t="s">
        <v>67</v>
      </c>
      <c r="C12" s="9">
        <v>0.30069444444444443</v>
      </c>
      <c r="D12" s="9">
        <v>0.11805555555555555</v>
      </c>
      <c r="E12" s="9">
        <v>0.41875000000000001</v>
      </c>
      <c r="F12" s="48">
        <v>38</v>
      </c>
      <c r="G12" s="47"/>
    </row>
    <row r="13" spans="1:7" x14ac:dyDescent="0.35">
      <c r="A13">
        <v>12</v>
      </c>
      <c r="B13" t="s">
        <v>10</v>
      </c>
      <c r="C13" s="9">
        <v>0.27638888888888891</v>
      </c>
      <c r="D13" s="9">
        <v>0.14861111111111111</v>
      </c>
      <c r="E13" s="9">
        <v>0.42499999999999999</v>
      </c>
      <c r="F13" s="11">
        <v>32</v>
      </c>
      <c r="G13" s="47">
        <v>0.39999999999999997</v>
      </c>
    </row>
    <row r="14" spans="1:7" x14ac:dyDescent="0.35">
      <c r="A14">
        <v>12</v>
      </c>
      <c r="B14" t="s">
        <v>32</v>
      </c>
      <c r="C14" s="9">
        <v>0.29166666666666669</v>
      </c>
      <c r="D14" s="9">
        <v>0.13402777777777777</v>
      </c>
      <c r="E14" s="9">
        <v>0.42569444444444443</v>
      </c>
      <c r="F14" s="11">
        <v>31</v>
      </c>
      <c r="G14" s="47">
        <v>0.41736111111111113</v>
      </c>
    </row>
    <row r="15" spans="1:7" x14ac:dyDescent="0.35">
      <c r="A15">
        <v>14</v>
      </c>
      <c r="B15" t="s">
        <v>24</v>
      </c>
      <c r="C15" s="9">
        <v>0.33402777777777776</v>
      </c>
      <c r="D15" s="9">
        <v>0.12222222222222222</v>
      </c>
      <c r="E15" s="9">
        <v>0.45624999999999999</v>
      </c>
      <c r="F15" s="48">
        <v>37</v>
      </c>
      <c r="G15" s="47">
        <v>0.48749999999999999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76DC-D6C4-45B8-A5BC-6D9A8C4E52BD}">
  <dimension ref="A1:H16"/>
  <sheetViews>
    <sheetView workbookViewId="0">
      <selection activeCell="C1" sqref="C1:C1048576"/>
    </sheetView>
  </sheetViews>
  <sheetFormatPr defaultRowHeight="14.5" x14ac:dyDescent="0.35"/>
  <cols>
    <col min="2" max="2" width="23.54296875" customWidth="1"/>
  </cols>
  <sheetData>
    <row r="1" spans="1:8" x14ac:dyDescent="0.35">
      <c r="A1" t="s">
        <v>0</v>
      </c>
      <c r="B1" t="s">
        <v>1</v>
      </c>
      <c r="C1" s="32" t="s">
        <v>46</v>
      </c>
      <c r="D1" s="32" t="s">
        <v>28</v>
      </c>
      <c r="E1" s="32" t="s">
        <v>3</v>
      </c>
      <c r="G1" s="8" t="s">
        <v>4</v>
      </c>
    </row>
    <row r="2" spans="1:8" x14ac:dyDescent="0.35">
      <c r="A2">
        <v>1</v>
      </c>
      <c r="B2" s="18" t="s">
        <v>17</v>
      </c>
      <c r="C2" s="9">
        <v>0.23194444444444445</v>
      </c>
      <c r="D2" s="9">
        <v>0.32500000000000001</v>
      </c>
      <c r="E2" s="9">
        <v>0.55694444444444446</v>
      </c>
      <c r="G2" s="8">
        <v>40</v>
      </c>
    </row>
    <row r="3" spans="1:8" x14ac:dyDescent="0.35">
      <c r="A3">
        <v>2</v>
      </c>
      <c r="B3" t="s">
        <v>7</v>
      </c>
      <c r="C3" s="9">
        <v>0.24097222222222223</v>
      </c>
      <c r="D3" s="9">
        <v>0.34097222222222223</v>
      </c>
      <c r="E3" s="9">
        <v>0.58194444444444449</v>
      </c>
      <c r="G3" s="8">
        <v>39</v>
      </c>
    </row>
    <row r="4" spans="1:8" x14ac:dyDescent="0.35">
      <c r="A4">
        <v>3</v>
      </c>
      <c r="B4" s="60" t="s">
        <v>94</v>
      </c>
      <c r="C4" s="9">
        <v>0.27777777777777779</v>
      </c>
      <c r="D4" s="9">
        <v>0.38472222222222219</v>
      </c>
      <c r="E4" s="9">
        <v>0.66249999999999998</v>
      </c>
      <c r="G4" s="8" t="s">
        <v>78</v>
      </c>
      <c r="H4" t="s">
        <v>95</v>
      </c>
    </row>
    <row r="5" spans="1:8" x14ac:dyDescent="0.35">
      <c r="A5">
        <v>4</v>
      </c>
      <c r="B5" s="18" t="s">
        <v>13</v>
      </c>
      <c r="C5" s="9">
        <v>0.30416666666666664</v>
      </c>
      <c r="D5" s="9">
        <v>0.36458333333333331</v>
      </c>
      <c r="E5" s="9">
        <v>0.66874999999999996</v>
      </c>
      <c r="G5" s="8">
        <v>38</v>
      </c>
    </row>
    <row r="6" spans="1:8" x14ac:dyDescent="0.35">
      <c r="A6">
        <v>5</v>
      </c>
      <c r="B6" s="18" t="s">
        <v>19</v>
      </c>
      <c r="C6" s="9">
        <v>0.26319444444444445</v>
      </c>
      <c r="D6" s="9">
        <v>0.41250000000000003</v>
      </c>
      <c r="E6" s="9">
        <v>0.67569444444444449</v>
      </c>
      <c r="G6" s="61">
        <v>40</v>
      </c>
    </row>
    <row r="7" spans="1:8" x14ac:dyDescent="0.35">
      <c r="A7">
        <v>6</v>
      </c>
      <c r="B7" t="s">
        <v>9</v>
      </c>
      <c r="C7" s="9">
        <v>0.32083333333333336</v>
      </c>
      <c r="D7" s="9">
        <v>0.35833333333333334</v>
      </c>
      <c r="E7" s="9">
        <v>0.6791666666666667</v>
      </c>
      <c r="G7" s="8">
        <v>37</v>
      </c>
    </row>
    <row r="8" spans="1:8" x14ac:dyDescent="0.35">
      <c r="A8">
        <v>7</v>
      </c>
      <c r="B8" s="53" t="s">
        <v>96</v>
      </c>
      <c r="C8" s="9">
        <v>0.35486111111111113</v>
      </c>
      <c r="D8" s="9">
        <v>0.33333333333333331</v>
      </c>
      <c r="E8" s="9">
        <v>0.68819444444444444</v>
      </c>
      <c r="G8" s="8" t="s">
        <v>78</v>
      </c>
    </row>
    <row r="9" spans="1:8" x14ac:dyDescent="0.35">
      <c r="A9">
        <v>8</v>
      </c>
      <c r="B9" s="18" t="s">
        <v>15</v>
      </c>
      <c r="C9" s="9">
        <v>0.35555555555555557</v>
      </c>
      <c r="D9" s="9">
        <v>0.33680555555555552</v>
      </c>
      <c r="E9" s="9">
        <v>0.69236111111111109</v>
      </c>
      <c r="G9" s="8">
        <v>36</v>
      </c>
    </row>
    <row r="10" spans="1:8" x14ac:dyDescent="0.35">
      <c r="A10">
        <v>8</v>
      </c>
      <c r="B10" s="18" t="s">
        <v>16</v>
      </c>
      <c r="C10" s="9">
        <v>0.35555555555555557</v>
      </c>
      <c r="D10" s="9">
        <v>0.33680555555555552</v>
      </c>
      <c r="E10" s="9">
        <v>0.69236111111111109</v>
      </c>
      <c r="G10" s="8">
        <v>36</v>
      </c>
    </row>
    <row r="11" spans="1:8" x14ac:dyDescent="0.35">
      <c r="A11">
        <v>10</v>
      </c>
      <c r="B11" s="18" t="s">
        <v>25</v>
      </c>
      <c r="C11" s="9">
        <v>0.30277777777777776</v>
      </c>
      <c r="D11" s="9">
        <v>0.39583333333333331</v>
      </c>
      <c r="E11" s="9">
        <v>0.69861111111111107</v>
      </c>
      <c r="G11" s="61">
        <v>39</v>
      </c>
    </row>
    <row r="12" spans="1:8" x14ac:dyDescent="0.35">
      <c r="A12">
        <v>11</v>
      </c>
      <c r="B12" t="s">
        <v>24</v>
      </c>
      <c r="C12" s="9">
        <v>0.30902777777777779</v>
      </c>
      <c r="D12" s="9">
        <v>0.42222222222222217</v>
      </c>
      <c r="E12" s="9">
        <v>0.73124999999999996</v>
      </c>
      <c r="G12" s="61">
        <v>38</v>
      </c>
    </row>
    <row r="13" spans="1:8" x14ac:dyDescent="0.35">
      <c r="A13">
        <v>12</v>
      </c>
      <c r="B13" s="18" t="s">
        <v>6</v>
      </c>
      <c r="C13" s="9">
        <v>0.36458333333333331</v>
      </c>
      <c r="D13" s="9">
        <v>0.39444444444444443</v>
      </c>
      <c r="E13" s="9">
        <v>0.75902777777777775</v>
      </c>
      <c r="G13" s="8">
        <v>35</v>
      </c>
    </row>
    <row r="14" spans="1:8" x14ac:dyDescent="0.35">
      <c r="A14">
        <v>13</v>
      </c>
      <c r="B14" t="s">
        <v>22</v>
      </c>
      <c r="C14" s="9">
        <v>0.38680555555555557</v>
      </c>
      <c r="D14" s="9">
        <v>0.42430555555555555</v>
      </c>
      <c r="E14" s="9">
        <v>0.81111111111111112</v>
      </c>
      <c r="G14" s="61">
        <v>37</v>
      </c>
    </row>
    <row r="15" spans="1:8" x14ac:dyDescent="0.35">
      <c r="A15">
        <v>14</v>
      </c>
      <c r="B15" s="53" t="s">
        <v>89</v>
      </c>
      <c r="C15" s="9">
        <v>0.40486111111111112</v>
      </c>
      <c r="D15" s="9">
        <v>0.42222222222222217</v>
      </c>
      <c r="E15" s="9">
        <v>0.82708333333333328</v>
      </c>
      <c r="G15" s="8" t="s">
        <v>78</v>
      </c>
    </row>
    <row r="16" spans="1:8" x14ac:dyDescent="0.35">
      <c r="A16">
        <v>15</v>
      </c>
      <c r="B16" s="18" t="s">
        <v>14</v>
      </c>
      <c r="C16" s="9">
        <v>0.4201388888888889</v>
      </c>
      <c r="D16" s="9">
        <v>0.51736111111111116</v>
      </c>
      <c r="E16" s="9">
        <v>0.9375</v>
      </c>
      <c r="G16" s="61">
        <v>36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5125-1144-4978-9CE3-9D9756AE81CF}">
  <dimension ref="A1:H26"/>
  <sheetViews>
    <sheetView topLeftCell="A7" workbookViewId="0">
      <selection activeCell="B19" sqref="B19"/>
    </sheetView>
  </sheetViews>
  <sheetFormatPr defaultRowHeight="14.5" x14ac:dyDescent="0.35"/>
  <cols>
    <col min="2" max="2" width="31.08984375" customWidth="1"/>
    <col min="3" max="3" width="11.54296875" style="13" customWidth="1"/>
    <col min="4" max="4" width="6.08984375" customWidth="1"/>
    <col min="5" max="5" width="7.6328125" customWidth="1"/>
    <col min="6" max="6" width="7.08984375" customWidth="1"/>
    <col min="8" max="8" width="9.08984375" style="11"/>
  </cols>
  <sheetData>
    <row r="1" spans="1:7" x14ac:dyDescent="0.35">
      <c r="A1" t="s">
        <v>0</v>
      </c>
      <c r="B1" t="s">
        <v>35</v>
      </c>
      <c r="C1" s="13" t="s">
        <v>3</v>
      </c>
      <c r="D1" s="7"/>
      <c r="E1" s="7"/>
      <c r="G1" s="7"/>
    </row>
    <row r="2" spans="1:7" x14ac:dyDescent="0.35">
      <c r="A2">
        <v>1</v>
      </c>
      <c r="B2" t="s">
        <v>99</v>
      </c>
      <c r="C2" s="14" t="s">
        <v>101</v>
      </c>
      <c r="D2" s="9"/>
      <c r="E2" s="9"/>
      <c r="F2" s="9"/>
    </row>
    <row r="3" spans="1:7" x14ac:dyDescent="0.35">
      <c r="A3">
        <v>2</v>
      </c>
      <c r="B3" t="s">
        <v>100</v>
      </c>
      <c r="C3" s="12" t="s">
        <v>102</v>
      </c>
      <c r="D3" s="9"/>
      <c r="E3" s="9"/>
      <c r="F3" s="9"/>
    </row>
    <row r="4" spans="1:7" x14ac:dyDescent="0.35">
      <c r="A4">
        <v>3</v>
      </c>
      <c r="B4" t="s">
        <v>103</v>
      </c>
      <c r="C4" s="14" t="s">
        <v>104</v>
      </c>
      <c r="D4" s="9"/>
      <c r="E4" s="9"/>
      <c r="F4" s="9"/>
    </row>
    <row r="5" spans="1:7" x14ac:dyDescent="0.35">
      <c r="A5">
        <v>4</v>
      </c>
      <c r="B5" t="s">
        <v>105</v>
      </c>
      <c r="C5" s="12" t="s">
        <v>106</v>
      </c>
      <c r="D5" s="9"/>
      <c r="E5" s="9"/>
      <c r="F5" s="9"/>
    </row>
    <row r="6" spans="1:7" x14ac:dyDescent="0.35">
      <c r="A6">
        <v>5</v>
      </c>
      <c r="B6" t="s">
        <v>107</v>
      </c>
      <c r="C6" s="62" t="s">
        <v>108</v>
      </c>
      <c r="D6" s="9"/>
      <c r="E6" s="9"/>
      <c r="F6" s="9"/>
    </row>
    <row r="7" spans="1:7" x14ac:dyDescent="0.35">
      <c r="C7" s="14"/>
      <c r="D7" s="9"/>
      <c r="E7" s="9"/>
      <c r="F7" s="9"/>
    </row>
    <row r="8" spans="1:7" x14ac:dyDescent="0.35">
      <c r="C8" s="15"/>
      <c r="D8" s="9"/>
      <c r="E8" s="9"/>
      <c r="F8" s="9"/>
    </row>
    <row r="9" spans="1:7" x14ac:dyDescent="0.35">
      <c r="A9" t="s">
        <v>0</v>
      </c>
      <c r="B9" t="s">
        <v>34</v>
      </c>
      <c r="C9" s="15"/>
      <c r="D9" s="9"/>
      <c r="E9" s="8" t="s">
        <v>4</v>
      </c>
      <c r="F9" s="63">
        <v>2023</v>
      </c>
    </row>
    <row r="10" spans="1:7" x14ac:dyDescent="0.35">
      <c r="A10">
        <v>1</v>
      </c>
      <c r="B10" t="s">
        <v>57</v>
      </c>
      <c r="C10" s="14">
        <v>0.59027777777777779</v>
      </c>
      <c r="D10" s="9"/>
      <c r="E10" s="11">
        <v>40</v>
      </c>
      <c r="F10" s="9"/>
    </row>
    <row r="11" spans="1:7" x14ac:dyDescent="0.35">
      <c r="A11">
        <v>2</v>
      </c>
      <c r="B11" s="53" t="s">
        <v>109</v>
      </c>
      <c r="C11" s="15">
        <v>0.60069444444444442</v>
      </c>
      <c r="D11" s="9"/>
      <c r="E11" s="11" t="s">
        <v>97</v>
      </c>
      <c r="F11" s="9"/>
    </row>
    <row r="12" spans="1:7" x14ac:dyDescent="0.35">
      <c r="A12">
        <v>3</v>
      </c>
      <c r="B12" s="40" t="s">
        <v>16</v>
      </c>
      <c r="C12" s="14">
        <v>0.63958333333333328</v>
      </c>
      <c r="D12" s="9"/>
      <c r="E12" s="11">
        <v>39</v>
      </c>
      <c r="F12" s="52">
        <v>0.64652777777777781</v>
      </c>
    </row>
    <row r="13" spans="1:7" x14ac:dyDescent="0.35">
      <c r="A13">
        <v>4</v>
      </c>
      <c r="B13" t="s">
        <v>71</v>
      </c>
      <c r="C13" s="14">
        <v>0.66805555555555551</v>
      </c>
      <c r="E13" s="48">
        <v>40</v>
      </c>
      <c r="F13" s="53"/>
    </row>
    <row r="14" spans="1:7" x14ac:dyDescent="0.35">
      <c r="A14">
        <v>5</v>
      </c>
      <c r="B14" t="s">
        <v>15</v>
      </c>
      <c r="C14" s="14">
        <v>0.68888888888888888</v>
      </c>
      <c r="E14" s="11">
        <v>38</v>
      </c>
      <c r="F14" s="52">
        <v>0.67500000000000004</v>
      </c>
    </row>
    <row r="15" spans="1:7" x14ac:dyDescent="0.35">
      <c r="A15">
        <v>6</v>
      </c>
      <c r="B15" s="40" t="s">
        <v>19</v>
      </c>
      <c r="C15" s="14">
        <v>0.69166666666666665</v>
      </c>
      <c r="E15" s="48">
        <v>39</v>
      </c>
      <c r="F15" s="53"/>
    </row>
    <row r="16" spans="1:7" x14ac:dyDescent="0.35">
      <c r="A16">
        <v>7</v>
      </c>
      <c r="B16" t="s">
        <v>32</v>
      </c>
      <c r="C16" s="14">
        <v>0.71458333333333335</v>
      </c>
      <c r="E16" s="13">
        <v>37</v>
      </c>
      <c r="F16" s="52">
        <v>0.7319444444444444</v>
      </c>
    </row>
    <row r="17" spans="1:6" x14ac:dyDescent="0.35">
      <c r="A17">
        <v>8</v>
      </c>
      <c r="B17" t="s">
        <v>98</v>
      </c>
      <c r="C17" s="14">
        <v>0.73541666666666672</v>
      </c>
      <c r="E17" s="11">
        <v>36</v>
      </c>
      <c r="F17" s="52">
        <v>0.75486111111111109</v>
      </c>
    </row>
    <row r="18" spans="1:6" x14ac:dyDescent="0.35">
      <c r="A18">
        <v>9</v>
      </c>
      <c r="B18" t="s">
        <v>25</v>
      </c>
      <c r="C18" s="14">
        <v>0.76527777777777772</v>
      </c>
      <c r="E18" s="48">
        <v>38</v>
      </c>
      <c r="F18" s="52">
        <v>0.75972222222222219</v>
      </c>
    </row>
    <row r="19" spans="1:6" x14ac:dyDescent="0.35">
      <c r="A19">
        <v>10</v>
      </c>
      <c r="B19" t="s">
        <v>24</v>
      </c>
      <c r="C19" s="14">
        <v>0.85138888888888886</v>
      </c>
      <c r="E19" s="48">
        <v>37</v>
      </c>
    </row>
    <row r="20" spans="1:6" x14ac:dyDescent="0.35">
      <c r="C20" s="12"/>
      <c r="E20" s="11"/>
    </row>
    <row r="21" spans="1:6" x14ac:dyDescent="0.35">
      <c r="C21" s="12"/>
      <c r="E21" s="11"/>
    </row>
    <row r="22" spans="1:6" x14ac:dyDescent="0.35">
      <c r="E22" s="11"/>
    </row>
    <row r="23" spans="1:6" x14ac:dyDescent="0.35">
      <c r="E23" s="11"/>
    </row>
    <row r="24" spans="1:6" x14ac:dyDescent="0.35">
      <c r="E24" s="11"/>
    </row>
    <row r="25" spans="1:6" x14ac:dyDescent="0.35">
      <c r="E25" s="11"/>
    </row>
    <row r="26" spans="1:6" x14ac:dyDescent="0.35">
      <c r="E26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0EB6-F3E0-413D-BFB4-31ED1CBAD890}">
  <dimension ref="A1:G33"/>
  <sheetViews>
    <sheetView topLeftCell="A3" zoomScale="110" zoomScaleNormal="110" workbookViewId="0">
      <selection activeCell="B10" sqref="B10"/>
    </sheetView>
  </sheetViews>
  <sheetFormatPr defaultRowHeight="14.5" x14ac:dyDescent="0.35"/>
  <cols>
    <col min="1" max="1" width="5.6328125" customWidth="1"/>
    <col min="2" max="2" width="32.90625" customWidth="1"/>
    <col min="5" max="5" width="3.6328125" customWidth="1"/>
    <col min="7" max="7" width="9.08984375" style="7"/>
  </cols>
  <sheetData>
    <row r="1" spans="1:7" ht="15.5" x14ac:dyDescent="0.35">
      <c r="A1" t="s">
        <v>0</v>
      </c>
      <c r="B1" s="16" t="s">
        <v>42</v>
      </c>
      <c r="C1" s="17" t="s">
        <v>3</v>
      </c>
    </row>
    <row r="2" spans="1:7" x14ac:dyDescent="0.35">
      <c r="A2">
        <v>1</v>
      </c>
      <c r="B2" s="18" t="s">
        <v>114</v>
      </c>
      <c r="C2" s="20" t="s">
        <v>115</v>
      </c>
    </row>
    <row r="3" spans="1:7" x14ac:dyDescent="0.35">
      <c r="A3">
        <v>2</v>
      </c>
      <c r="B3" s="18" t="s">
        <v>110</v>
      </c>
      <c r="C3" s="19" t="s">
        <v>111</v>
      </c>
    </row>
    <row r="4" spans="1:7" x14ac:dyDescent="0.35">
      <c r="A4">
        <v>3</v>
      </c>
      <c r="B4" s="18" t="s">
        <v>112</v>
      </c>
      <c r="C4" s="7" t="s">
        <v>113</v>
      </c>
    </row>
    <row r="5" spans="1:7" x14ac:dyDescent="0.35">
      <c r="A5">
        <v>4</v>
      </c>
      <c r="B5" s="18" t="s">
        <v>116</v>
      </c>
      <c r="C5" s="7" t="s">
        <v>117</v>
      </c>
    </row>
    <row r="8" spans="1:7" ht="15.5" x14ac:dyDescent="0.35">
      <c r="B8" s="21" t="s">
        <v>38</v>
      </c>
      <c r="C8" s="17" t="s">
        <v>3</v>
      </c>
      <c r="D8" s="17" t="s">
        <v>4</v>
      </c>
      <c r="E8" s="17"/>
      <c r="F8" s="65">
        <v>2023</v>
      </c>
    </row>
    <row r="9" spans="1:7" x14ac:dyDescent="0.35">
      <c r="A9">
        <v>1</v>
      </c>
      <c r="B9" s="40" t="s">
        <v>16</v>
      </c>
      <c r="C9" s="23" t="s">
        <v>118</v>
      </c>
      <c r="D9" s="6">
        <v>40</v>
      </c>
      <c r="E9" s="6"/>
      <c r="F9" s="66" t="s">
        <v>127</v>
      </c>
      <c r="G9" s="64"/>
    </row>
    <row r="10" spans="1:7" x14ac:dyDescent="0.35">
      <c r="A10">
        <v>2</v>
      </c>
      <c r="B10" s="18" t="s">
        <v>15</v>
      </c>
      <c r="C10" s="6" t="s">
        <v>119</v>
      </c>
      <c r="D10" s="6">
        <v>39</v>
      </c>
      <c r="E10" s="6"/>
      <c r="F10" s="66" t="s">
        <v>128</v>
      </c>
      <c r="G10" s="64"/>
    </row>
    <row r="11" spans="1:7" x14ac:dyDescent="0.35">
      <c r="A11">
        <v>3</v>
      </c>
      <c r="B11" s="18" t="s">
        <v>7</v>
      </c>
      <c r="C11" s="6" t="s">
        <v>120</v>
      </c>
      <c r="D11" s="6">
        <v>38</v>
      </c>
      <c r="E11" s="6"/>
      <c r="F11" s="66" t="s">
        <v>129</v>
      </c>
      <c r="G11" s="64"/>
    </row>
    <row r="12" spans="1:7" x14ac:dyDescent="0.35">
      <c r="A12">
        <v>4</v>
      </c>
      <c r="B12" s="18" t="s">
        <v>13</v>
      </c>
      <c r="C12" s="6" t="s">
        <v>121</v>
      </c>
      <c r="D12" s="6">
        <v>37</v>
      </c>
      <c r="E12" s="6"/>
      <c r="F12" s="66" t="s">
        <v>130</v>
      </c>
      <c r="G12" s="64"/>
    </row>
    <row r="13" spans="1:7" x14ac:dyDescent="0.35">
      <c r="A13">
        <v>5</v>
      </c>
      <c r="B13" s="18" t="s">
        <v>32</v>
      </c>
      <c r="C13" s="6" t="s">
        <v>122</v>
      </c>
      <c r="D13" s="6">
        <v>36</v>
      </c>
      <c r="E13" s="6"/>
      <c r="F13" s="66" t="s">
        <v>131</v>
      </c>
      <c r="G13" s="6"/>
    </row>
    <row r="14" spans="1:7" x14ac:dyDescent="0.35">
      <c r="A14">
        <v>6</v>
      </c>
      <c r="B14" s="18" t="s">
        <v>6</v>
      </c>
      <c r="C14" s="6" t="s">
        <v>123</v>
      </c>
      <c r="D14" s="6">
        <v>35</v>
      </c>
      <c r="E14" s="6"/>
      <c r="F14" s="66" t="s">
        <v>132</v>
      </c>
      <c r="G14" s="6"/>
    </row>
    <row r="15" spans="1:7" x14ac:dyDescent="0.35">
      <c r="A15">
        <v>7</v>
      </c>
      <c r="B15" s="40" t="s">
        <v>19</v>
      </c>
      <c r="C15" s="6" t="s">
        <v>124</v>
      </c>
      <c r="D15" s="45">
        <v>40</v>
      </c>
      <c r="E15" s="6"/>
      <c r="F15" s="66" t="s">
        <v>133</v>
      </c>
      <c r="G15" s="6"/>
    </row>
    <row r="16" spans="1:7" x14ac:dyDescent="0.35">
      <c r="A16">
        <v>8</v>
      </c>
      <c r="B16" t="s">
        <v>25</v>
      </c>
      <c r="C16" s="6" t="s">
        <v>125</v>
      </c>
      <c r="D16" s="45">
        <v>39</v>
      </c>
      <c r="E16" s="6"/>
      <c r="F16" s="66" t="s">
        <v>134</v>
      </c>
      <c r="G16" s="6"/>
    </row>
    <row r="17" spans="1:7" x14ac:dyDescent="0.35">
      <c r="A17">
        <v>9</v>
      </c>
      <c r="B17" t="s">
        <v>24</v>
      </c>
      <c r="C17" s="6" t="s">
        <v>126</v>
      </c>
      <c r="D17" s="45">
        <v>38</v>
      </c>
      <c r="E17" s="6"/>
      <c r="F17" s="66" t="s">
        <v>135</v>
      </c>
      <c r="G17" s="6"/>
    </row>
    <row r="18" spans="1:7" x14ac:dyDescent="0.35">
      <c r="B18" s="18"/>
      <c r="C18" s="6"/>
      <c r="D18" s="6"/>
      <c r="E18" s="6"/>
      <c r="F18" s="6"/>
      <c r="G18" s="6"/>
    </row>
    <row r="19" spans="1:7" x14ac:dyDescent="0.35">
      <c r="B19" s="18"/>
      <c r="C19" s="6"/>
      <c r="D19" s="6"/>
      <c r="E19" s="6"/>
      <c r="F19" s="6"/>
      <c r="G19" s="6"/>
    </row>
    <row r="20" spans="1:7" x14ac:dyDescent="0.35">
      <c r="B20" s="18"/>
      <c r="C20" s="6"/>
      <c r="D20" s="6"/>
      <c r="E20" s="6"/>
      <c r="F20" s="6"/>
      <c r="G20" s="6"/>
    </row>
    <row r="21" spans="1:7" x14ac:dyDescent="0.35">
      <c r="B21" s="18"/>
      <c r="C21" s="6"/>
      <c r="D21" s="6"/>
      <c r="E21" s="6"/>
      <c r="F21" s="6"/>
      <c r="G21" s="6"/>
    </row>
    <row r="22" spans="1:7" x14ac:dyDescent="0.35">
      <c r="B22" s="18"/>
      <c r="C22" s="6"/>
      <c r="D22" s="6"/>
      <c r="E22" s="6"/>
      <c r="F22" s="6"/>
      <c r="G22" s="6"/>
    </row>
    <row r="23" spans="1:7" x14ac:dyDescent="0.35">
      <c r="B23" s="18"/>
      <c r="C23" s="6"/>
      <c r="D23" s="6"/>
      <c r="E23" s="6"/>
      <c r="F23" s="6"/>
      <c r="G23" s="6"/>
    </row>
    <row r="24" spans="1:7" x14ac:dyDescent="0.35">
      <c r="B24" s="18"/>
      <c r="C24" s="6"/>
      <c r="D24" s="6"/>
      <c r="E24" s="6"/>
      <c r="F24" s="6"/>
      <c r="G24" s="6"/>
    </row>
    <row r="25" spans="1:7" x14ac:dyDescent="0.35">
      <c r="B25" s="18"/>
      <c r="C25" s="6"/>
      <c r="D25" s="6"/>
      <c r="E25" s="6"/>
      <c r="F25" s="6"/>
      <c r="G25" s="6"/>
    </row>
    <row r="26" spans="1:7" x14ac:dyDescent="0.35">
      <c r="B26" s="18"/>
      <c r="C26" s="6"/>
      <c r="D26" s="6"/>
      <c r="E26" s="6"/>
      <c r="F26" s="6"/>
      <c r="G26" s="6"/>
    </row>
    <row r="27" spans="1:7" x14ac:dyDescent="0.35">
      <c r="B27" s="18"/>
      <c r="C27" s="6"/>
      <c r="D27" s="6"/>
      <c r="E27" s="6"/>
      <c r="F27" s="6"/>
      <c r="G27" s="6"/>
    </row>
    <row r="28" spans="1:7" x14ac:dyDescent="0.35">
      <c r="B28" s="18"/>
      <c r="C28" s="6"/>
      <c r="D28" s="6"/>
      <c r="E28" s="6"/>
      <c r="F28" s="6"/>
      <c r="G28" s="6"/>
    </row>
    <row r="29" spans="1:7" x14ac:dyDescent="0.35">
      <c r="B29" s="18"/>
      <c r="C29" s="6"/>
      <c r="D29" s="6"/>
      <c r="E29" s="6"/>
      <c r="F29" s="6"/>
      <c r="G29" s="6"/>
    </row>
    <row r="30" spans="1:7" x14ac:dyDescent="0.35">
      <c r="B30" s="18"/>
      <c r="C30" s="6"/>
      <c r="D30" s="6"/>
      <c r="E30" s="6"/>
      <c r="F30" s="6"/>
      <c r="G30" s="6"/>
    </row>
    <row r="31" spans="1:7" x14ac:dyDescent="0.35">
      <c r="B31" s="18"/>
      <c r="C31" s="6"/>
      <c r="D31" s="6"/>
      <c r="E31" s="6"/>
      <c r="F31" s="6"/>
      <c r="G31" s="6"/>
    </row>
    <row r="32" spans="1:7" x14ac:dyDescent="0.35">
      <c r="B32" s="18"/>
      <c r="C32" s="6"/>
      <c r="D32" s="6"/>
      <c r="E32" s="6"/>
      <c r="F32" s="6"/>
      <c r="G32" s="6"/>
    </row>
    <row r="33" spans="2:7" x14ac:dyDescent="0.35">
      <c r="B33" s="18"/>
      <c r="C33" s="6"/>
      <c r="D33" s="6"/>
      <c r="E33" s="6"/>
      <c r="F33" s="6"/>
      <c r="G33" s="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489E-C2B6-46FE-BA78-1CB4124C9DBD}">
  <dimension ref="A1:J37"/>
  <sheetViews>
    <sheetView workbookViewId="0">
      <selection activeCell="B29" sqref="B29"/>
    </sheetView>
  </sheetViews>
  <sheetFormatPr defaultRowHeight="14.5" x14ac:dyDescent="0.35"/>
  <cols>
    <col min="1" max="1" width="6.6328125" customWidth="1"/>
    <col min="2" max="2" width="27" customWidth="1"/>
    <col min="9" max="9" width="9.08984375" style="7"/>
  </cols>
  <sheetData>
    <row r="1" spans="1:10" ht="15.5" x14ac:dyDescent="0.35">
      <c r="A1" t="s">
        <v>0</v>
      </c>
      <c r="B1" s="16" t="s">
        <v>43</v>
      </c>
      <c r="C1" s="17" t="s">
        <v>3</v>
      </c>
    </row>
    <row r="2" spans="1:10" x14ac:dyDescent="0.35">
      <c r="A2">
        <v>1</v>
      </c>
      <c r="B2" s="18" t="s">
        <v>182</v>
      </c>
      <c r="C2" s="20" t="s">
        <v>183</v>
      </c>
    </row>
    <row r="3" spans="1:10" x14ac:dyDescent="0.35">
      <c r="A3">
        <v>2</v>
      </c>
      <c r="B3" s="18" t="s">
        <v>163</v>
      </c>
      <c r="C3" s="20" t="s">
        <v>164</v>
      </c>
    </row>
    <row r="4" spans="1:10" x14ac:dyDescent="0.35">
      <c r="A4">
        <v>3</v>
      </c>
      <c r="B4" s="18" t="s">
        <v>199</v>
      </c>
      <c r="C4" s="20" t="s">
        <v>147</v>
      </c>
    </row>
    <row r="5" spans="1:10" x14ac:dyDescent="0.35">
      <c r="A5">
        <v>4</v>
      </c>
      <c r="B5" s="18" t="s">
        <v>176</v>
      </c>
      <c r="C5" s="20" t="s">
        <v>177</v>
      </c>
    </row>
    <row r="6" spans="1:10" x14ac:dyDescent="0.35">
      <c r="A6">
        <v>5</v>
      </c>
      <c r="B6" s="18" t="s">
        <v>148</v>
      </c>
      <c r="C6" s="20" t="s">
        <v>149</v>
      </c>
    </row>
    <row r="7" spans="1:10" x14ac:dyDescent="0.35">
      <c r="A7">
        <v>6</v>
      </c>
      <c r="B7" s="18" t="s">
        <v>185</v>
      </c>
      <c r="C7" s="27" t="s">
        <v>186</v>
      </c>
    </row>
    <row r="8" spans="1:10" x14ac:dyDescent="0.35">
      <c r="A8">
        <v>7</v>
      </c>
      <c r="B8" s="18" t="s">
        <v>197</v>
      </c>
      <c r="C8" s="26" t="s">
        <v>198</v>
      </c>
    </row>
    <row r="9" spans="1:10" x14ac:dyDescent="0.35">
      <c r="A9">
        <v>8</v>
      </c>
      <c r="B9" s="18" t="s">
        <v>150</v>
      </c>
      <c r="C9" s="20" t="s">
        <v>151</v>
      </c>
    </row>
    <row r="10" spans="1:10" x14ac:dyDescent="0.35">
      <c r="A10">
        <v>9</v>
      </c>
      <c r="B10" s="18" t="s">
        <v>204</v>
      </c>
      <c r="C10" s="20" t="s">
        <v>205</v>
      </c>
    </row>
    <row r="12" spans="1:10" ht="15.5" x14ac:dyDescent="0.35">
      <c r="B12" s="21" t="s">
        <v>44</v>
      </c>
      <c r="C12" s="17">
        <v>100</v>
      </c>
      <c r="D12" s="17">
        <v>200</v>
      </c>
      <c r="E12" s="17">
        <v>300</v>
      </c>
      <c r="F12" s="17">
        <v>400</v>
      </c>
      <c r="G12" s="17">
        <v>500</v>
      </c>
      <c r="H12" s="17" t="s">
        <v>3</v>
      </c>
      <c r="I12" s="17" t="s">
        <v>4</v>
      </c>
      <c r="J12" s="17">
        <v>2023</v>
      </c>
    </row>
    <row r="13" spans="1:10" x14ac:dyDescent="0.35">
      <c r="A13">
        <v>1</v>
      </c>
      <c r="B13" s="18" t="s">
        <v>19</v>
      </c>
      <c r="C13" s="7" t="s">
        <v>190</v>
      </c>
      <c r="D13" s="7" t="s">
        <v>188</v>
      </c>
      <c r="E13" s="7" t="s">
        <v>188</v>
      </c>
      <c r="F13" s="7" t="s">
        <v>144</v>
      </c>
      <c r="G13" s="7" t="s">
        <v>174</v>
      </c>
      <c r="H13" s="7" t="s">
        <v>191</v>
      </c>
      <c r="I13" s="45">
        <v>40</v>
      </c>
      <c r="J13" s="7" t="s">
        <v>210</v>
      </c>
    </row>
    <row r="14" spans="1:10" x14ac:dyDescent="0.35">
      <c r="A14">
        <v>2</v>
      </c>
      <c r="B14" t="s">
        <v>17</v>
      </c>
      <c r="C14" s="28" t="s">
        <v>173</v>
      </c>
      <c r="D14" s="28" t="s">
        <v>174</v>
      </c>
      <c r="E14" s="28" t="s">
        <v>144</v>
      </c>
      <c r="F14" s="28" t="s">
        <v>142</v>
      </c>
      <c r="G14" s="28" t="s">
        <v>167</v>
      </c>
      <c r="H14" s="28" t="s">
        <v>175</v>
      </c>
      <c r="I14" s="6">
        <v>40</v>
      </c>
      <c r="J14" s="28" t="s">
        <v>212</v>
      </c>
    </row>
    <row r="15" spans="1:10" x14ac:dyDescent="0.35">
      <c r="A15">
        <v>3</v>
      </c>
      <c r="B15" t="s">
        <v>218</v>
      </c>
      <c r="C15" s="7" t="s">
        <v>173</v>
      </c>
      <c r="D15" s="7" t="s">
        <v>174</v>
      </c>
      <c r="E15" s="7" t="s">
        <v>142</v>
      </c>
      <c r="F15" s="7" t="s">
        <v>142</v>
      </c>
      <c r="G15" s="28" t="s">
        <v>167</v>
      </c>
      <c r="H15" s="7" t="s">
        <v>196</v>
      </c>
      <c r="I15" s="6">
        <v>39</v>
      </c>
      <c r="J15" s="7" t="s">
        <v>213</v>
      </c>
    </row>
    <row r="16" spans="1:10" x14ac:dyDescent="0.35">
      <c r="A16">
        <v>4</v>
      </c>
      <c r="B16" s="18" t="s">
        <v>221</v>
      </c>
      <c r="C16" s="7" t="s">
        <v>180</v>
      </c>
      <c r="D16" s="7" t="s">
        <v>144</v>
      </c>
      <c r="E16" s="7" t="s">
        <v>181</v>
      </c>
      <c r="F16" s="7" t="s">
        <v>181</v>
      </c>
      <c r="G16" s="7" t="s">
        <v>174</v>
      </c>
      <c r="H16" s="7" t="s">
        <v>184</v>
      </c>
      <c r="I16" s="6">
        <v>38</v>
      </c>
      <c r="J16" s="7" t="s">
        <v>214</v>
      </c>
    </row>
    <row r="17" spans="1:10" x14ac:dyDescent="0.35">
      <c r="A17">
        <v>5</v>
      </c>
      <c r="B17" s="18" t="s">
        <v>59</v>
      </c>
      <c r="C17" s="28" t="s">
        <v>174</v>
      </c>
      <c r="D17" s="28" t="s">
        <v>142</v>
      </c>
      <c r="E17" s="28" t="s">
        <v>136</v>
      </c>
      <c r="F17" s="28" t="s">
        <v>143</v>
      </c>
      <c r="G17" s="28" t="s">
        <v>144</v>
      </c>
      <c r="H17" s="28" t="s">
        <v>145</v>
      </c>
      <c r="I17" s="6">
        <v>37</v>
      </c>
    </row>
    <row r="18" spans="1:10" x14ac:dyDescent="0.35">
      <c r="A18">
        <v>6</v>
      </c>
      <c r="B18" s="18" t="s">
        <v>36</v>
      </c>
      <c r="C18" s="7" t="s">
        <v>165</v>
      </c>
      <c r="D18" s="7" t="s">
        <v>136</v>
      </c>
      <c r="E18" s="7" t="s">
        <v>136</v>
      </c>
      <c r="F18" s="7" t="s">
        <v>171</v>
      </c>
      <c r="G18" s="7" t="s">
        <v>136</v>
      </c>
      <c r="H18" s="7" t="s">
        <v>179</v>
      </c>
      <c r="I18" s="45">
        <v>39</v>
      </c>
      <c r="J18" s="7" t="s">
        <v>215</v>
      </c>
    </row>
    <row r="19" spans="1:10" x14ac:dyDescent="0.35">
      <c r="A19">
        <v>7</v>
      </c>
      <c r="B19" t="s">
        <v>20</v>
      </c>
      <c r="C19" s="28" t="s">
        <v>166</v>
      </c>
      <c r="D19" s="28" t="s">
        <v>143</v>
      </c>
      <c r="E19" s="28" t="s">
        <v>136</v>
      </c>
      <c r="F19" s="28" t="s">
        <v>168</v>
      </c>
      <c r="G19" s="28" t="s">
        <v>171</v>
      </c>
      <c r="H19" s="28" t="s">
        <v>189</v>
      </c>
      <c r="I19" s="6">
        <v>36</v>
      </c>
      <c r="J19" s="7" t="s">
        <v>217</v>
      </c>
    </row>
    <row r="20" spans="1:10" x14ac:dyDescent="0.35">
      <c r="A20">
        <v>8</v>
      </c>
      <c r="B20" s="18" t="s">
        <v>24</v>
      </c>
      <c r="C20" s="28" t="s">
        <v>165</v>
      </c>
      <c r="D20" s="28" t="s">
        <v>143</v>
      </c>
      <c r="E20" s="28" t="s">
        <v>141</v>
      </c>
      <c r="F20" s="28" t="s">
        <v>168</v>
      </c>
      <c r="G20" s="28" t="s">
        <v>171</v>
      </c>
      <c r="H20" s="28" t="s">
        <v>172</v>
      </c>
      <c r="I20" s="45">
        <v>38</v>
      </c>
      <c r="J20" s="7" t="s">
        <v>216</v>
      </c>
    </row>
    <row r="21" spans="1:10" x14ac:dyDescent="0.35">
      <c r="A21">
        <v>9</v>
      </c>
      <c r="B21" s="18" t="s">
        <v>7</v>
      </c>
      <c r="C21" s="28" t="s">
        <v>165</v>
      </c>
      <c r="D21" s="28" t="s">
        <v>136</v>
      </c>
      <c r="E21" s="28" t="s">
        <v>168</v>
      </c>
      <c r="F21" s="28" t="s">
        <v>141</v>
      </c>
      <c r="G21" s="28" t="s">
        <v>168</v>
      </c>
      <c r="H21" s="28" t="s">
        <v>169</v>
      </c>
      <c r="I21" s="6">
        <v>35</v>
      </c>
      <c r="J21" s="7" t="s">
        <v>211</v>
      </c>
    </row>
    <row r="22" spans="1:10" x14ac:dyDescent="0.35">
      <c r="A22">
        <v>10</v>
      </c>
      <c r="B22" s="18" t="s">
        <v>61</v>
      </c>
      <c r="C22" s="28" t="s">
        <v>188</v>
      </c>
      <c r="D22" s="28" t="s">
        <v>200</v>
      </c>
      <c r="E22" s="28" t="s">
        <v>203</v>
      </c>
      <c r="F22" s="28" t="s">
        <v>137</v>
      </c>
      <c r="G22" s="28" t="s">
        <v>201</v>
      </c>
      <c r="H22" s="28" t="s">
        <v>202</v>
      </c>
      <c r="I22" s="6">
        <v>34</v>
      </c>
    </row>
    <row r="23" spans="1:10" x14ac:dyDescent="0.35">
      <c r="A23">
        <v>11</v>
      </c>
      <c r="B23" s="18" t="s">
        <v>67</v>
      </c>
      <c r="C23" s="28" t="s">
        <v>171</v>
      </c>
      <c r="D23" s="67" t="s">
        <v>58</v>
      </c>
      <c r="E23" s="28" t="s">
        <v>178</v>
      </c>
      <c r="F23" s="28" t="s">
        <v>158</v>
      </c>
      <c r="G23" s="28" t="s">
        <v>138</v>
      </c>
      <c r="H23" s="28" t="s">
        <v>140</v>
      </c>
      <c r="I23" s="45">
        <v>37</v>
      </c>
      <c r="J23" s="7" t="s">
        <v>157</v>
      </c>
    </row>
    <row r="24" spans="1:10" x14ac:dyDescent="0.35">
      <c r="A24">
        <v>12</v>
      </c>
      <c r="B24" s="18" t="s">
        <v>9</v>
      </c>
      <c r="C24" s="28" t="s">
        <v>136</v>
      </c>
      <c r="D24" s="28" t="s">
        <v>137</v>
      </c>
      <c r="E24" s="28" t="s">
        <v>138</v>
      </c>
      <c r="F24" s="28" t="s">
        <v>139</v>
      </c>
      <c r="G24" s="28" t="s">
        <v>138</v>
      </c>
      <c r="H24" s="28" t="s">
        <v>140</v>
      </c>
      <c r="I24" s="6">
        <v>33</v>
      </c>
    </row>
    <row r="25" spans="1:10" x14ac:dyDescent="0.35">
      <c r="A25">
        <v>13</v>
      </c>
      <c r="B25" s="18" t="s">
        <v>8</v>
      </c>
      <c r="C25" s="28" t="s">
        <v>181</v>
      </c>
      <c r="D25" s="28" t="s">
        <v>137</v>
      </c>
      <c r="E25" s="28" t="s">
        <v>138</v>
      </c>
      <c r="F25" s="28" t="s">
        <v>170</v>
      </c>
      <c r="G25" s="28" t="s">
        <v>187</v>
      </c>
      <c r="H25" s="28" t="s">
        <v>140</v>
      </c>
      <c r="I25" s="6">
        <v>33</v>
      </c>
    </row>
    <row r="26" spans="1:10" x14ac:dyDescent="0.35">
      <c r="A26">
        <v>14</v>
      </c>
      <c r="B26" t="s">
        <v>222</v>
      </c>
      <c r="C26" s="28" t="s">
        <v>152</v>
      </c>
      <c r="D26" s="28" t="s">
        <v>153</v>
      </c>
      <c r="E26" s="28" t="s">
        <v>154</v>
      </c>
      <c r="F26" s="28" t="s">
        <v>154</v>
      </c>
      <c r="G26" s="28" t="s">
        <v>155</v>
      </c>
      <c r="H26" s="28" t="s">
        <v>156</v>
      </c>
      <c r="I26" s="45">
        <v>36</v>
      </c>
    </row>
    <row r="27" spans="1:10" x14ac:dyDescent="0.35">
      <c r="A27">
        <v>15</v>
      </c>
      <c r="B27" s="18" t="s">
        <v>32</v>
      </c>
      <c r="C27" s="28" t="s">
        <v>161</v>
      </c>
      <c r="D27" s="28" t="s">
        <v>161</v>
      </c>
      <c r="E27" s="28" t="s">
        <v>158</v>
      </c>
      <c r="F27" s="28" t="s">
        <v>153</v>
      </c>
      <c r="G27" s="28" t="s">
        <v>201</v>
      </c>
      <c r="H27" s="28" t="s">
        <v>146</v>
      </c>
      <c r="I27" s="6">
        <v>31</v>
      </c>
    </row>
    <row r="28" spans="1:10" x14ac:dyDescent="0.35">
      <c r="A28">
        <v>16</v>
      </c>
      <c r="B28" s="18" t="s">
        <v>206</v>
      </c>
      <c r="C28" s="28" t="s">
        <v>158</v>
      </c>
      <c r="D28" s="28" t="s">
        <v>159</v>
      </c>
      <c r="E28" s="28" t="s">
        <v>160</v>
      </c>
      <c r="F28" s="28" t="s">
        <v>161</v>
      </c>
      <c r="G28" s="28" t="s">
        <v>154</v>
      </c>
      <c r="H28" s="28" t="s">
        <v>162</v>
      </c>
      <c r="I28" s="6">
        <v>30</v>
      </c>
      <c r="J28" s="28" t="s">
        <v>219</v>
      </c>
    </row>
    <row r="29" spans="1:10" x14ac:dyDescent="0.35">
      <c r="A29">
        <v>17</v>
      </c>
      <c r="B29" s="60" t="s">
        <v>96</v>
      </c>
      <c r="C29" s="28" t="s">
        <v>152</v>
      </c>
      <c r="D29" s="28" t="s">
        <v>192</v>
      </c>
      <c r="E29" s="28" t="s">
        <v>193</v>
      </c>
      <c r="F29" s="28" t="s">
        <v>193</v>
      </c>
      <c r="G29" s="28" t="s">
        <v>194</v>
      </c>
      <c r="H29" s="28" t="s">
        <v>195</v>
      </c>
      <c r="I29" s="6" t="s">
        <v>78</v>
      </c>
    </row>
    <row r="30" spans="1:10" x14ac:dyDescent="0.35">
      <c r="A30">
        <v>18</v>
      </c>
      <c r="B30" s="18" t="s">
        <v>6</v>
      </c>
      <c r="C30" s="28" t="s">
        <v>207</v>
      </c>
      <c r="D30" s="28" t="s">
        <v>208</v>
      </c>
      <c r="E30" s="28" t="s">
        <v>193</v>
      </c>
      <c r="F30" s="28" t="s">
        <v>193</v>
      </c>
      <c r="G30" s="28" t="s">
        <v>209</v>
      </c>
      <c r="I30" s="6"/>
      <c r="J30" s="28" t="s">
        <v>220</v>
      </c>
    </row>
    <row r="32" spans="1:10" x14ac:dyDescent="0.35">
      <c r="B32" s="18" t="s">
        <v>223</v>
      </c>
    </row>
    <row r="33" spans="2:8" x14ac:dyDescent="0.35">
      <c r="B33" s="18" t="s">
        <v>224</v>
      </c>
    </row>
    <row r="37" spans="2:8" x14ac:dyDescent="0.35">
      <c r="B37" s="18"/>
      <c r="C37" s="28"/>
      <c r="D37" s="28"/>
      <c r="E37" s="28"/>
      <c r="F37" s="28"/>
      <c r="G37" s="28"/>
      <c r="H37" s="28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67E2C4C6F434DBF58FDB6B6D650DC" ma:contentTypeVersion="4" ma:contentTypeDescription="Een nieuw document maken." ma:contentTypeScope="" ma:versionID="096563859d1d4e736afecf87dbf9a66a">
  <xsd:schema xmlns:xsd="http://www.w3.org/2001/XMLSchema" xmlns:xs="http://www.w3.org/2001/XMLSchema" xmlns:p="http://schemas.microsoft.com/office/2006/metadata/properties" xmlns:ns3="986bfc06-a88b-426c-a756-8e30a7eae8f4" targetNamespace="http://schemas.microsoft.com/office/2006/metadata/properties" ma:root="true" ma:fieldsID="f11ff631beed6aa5dd30bd4ee8e18cf8" ns3:_="">
    <xsd:import namespace="986bfc06-a88b-426c-a756-8e30a7eae8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bfc06-a88b-426c-a756-8e30a7eae8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8177D6-D25D-46AF-ABF1-DB4B3BC405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6F4C52-22F0-4156-86C2-6675D2017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bfc06-a88b-426c-a756-8e30a7eae8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5859B-BD44-43EC-99D7-71430BEE8B5F}">
  <ds:schemaRefs>
    <ds:schemaRef ds:uri="986bfc06-a88b-426c-a756-8e30a7eae8f4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350m SWIM</vt:lpstr>
      <vt:lpstr>500m SWIM</vt:lpstr>
      <vt:lpstr>3600m Bike</vt:lpstr>
      <vt:lpstr>3000m Run</vt:lpstr>
      <vt:lpstr> Bike-Run T2</vt:lpstr>
      <vt:lpstr>Swim-Bike T1</vt:lpstr>
      <vt:lpstr>Estafette RUN</vt:lpstr>
      <vt:lpstr>Estafette BIKE</vt:lpstr>
      <vt:lpstr>Estafette SWIM</vt:lpstr>
      <vt:lpstr>Tri HW</vt:lpstr>
      <vt:lpstr>Bike Long</vt:lpstr>
      <vt:lpstr>Run Long</vt:lpstr>
      <vt:lpstr>Dames</vt:lpstr>
      <vt:lpstr>Heren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van de Werken</dc:creator>
  <cp:lastModifiedBy>Ger van de Werken</cp:lastModifiedBy>
  <cp:lastPrinted>2024-09-20T17:53:55Z</cp:lastPrinted>
  <dcterms:created xsi:type="dcterms:W3CDTF">2023-02-21T20:34:42Z</dcterms:created>
  <dcterms:modified xsi:type="dcterms:W3CDTF">2024-10-07T17:03:15Z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0x010100B2667E2C4C6F434DBF58FDB6B6D650DC</vt:lpwstr>
  </property>
</Properties>
</file>